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nda\Documents\FTHF\"/>
    </mc:Choice>
  </mc:AlternateContent>
  <xr:revisionPtr revIDLastSave="0" documentId="13_ncr:1_{313981C6-CDDB-41CB-AA54-893B4172E25C}" xr6:coauthVersionLast="47" xr6:coauthVersionMax="47" xr10:uidLastSave="{00000000-0000-0000-0000-000000000000}"/>
  <bookViews>
    <workbookView xWindow="-120" yWindow="-120" windowWidth="29040" windowHeight="15840" xr2:uid="{D43AA7C3-0A07-4B04-88A7-4DC94DECDE66}"/>
  </bookViews>
  <sheets>
    <sheet name="Standings" sheetId="1" r:id="rId1"/>
    <sheet name="Detail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L50" i="2" s="1"/>
  <c r="H50" i="2"/>
  <c r="I50" i="2" s="1"/>
  <c r="K49" i="2"/>
  <c r="L49" i="2" s="1"/>
  <c r="H49" i="2"/>
  <c r="I49" i="2" s="1"/>
  <c r="K48" i="2"/>
  <c r="L48" i="2" s="1"/>
  <c r="H48" i="2"/>
  <c r="I48" i="2" s="1"/>
  <c r="K47" i="2"/>
  <c r="L47" i="2" s="1"/>
  <c r="H47" i="2"/>
  <c r="I47" i="2" s="1"/>
  <c r="K46" i="2"/>
  <c r="L46" i="2" s="1"/>
  <c r="H46" i="2"/>
  <c r="I46" i="2" s="1"/>
  <c r="G46" i="2"/>
  <c r="L45" i="2"/>
  <c r="K45" i="2"/>
  <c r="I45" i="2"/>
  <c r="H45" i="2"/>
  <c r="G45" i="2"/>
  <c r="K44" i="2"/>
  <c r="L44" i="2" s="1"/>
  <c r="H44" i="2"/>
  <c r="I44" i="2" s="1"/>
  <c r="G44" i="2"/>
  <c r="L43" i="2"/>
  <c r="K43" i="2"/>
  <c r="I43" i="2"/>
  <c r="H43" i="2"/>
  <c r="G43" i="2"/>
  <c r="K42" i="2"/>
  <c r="L42" i="2" s="1"/>
  <c r="H42" i="2"/>
  <c r="I42" i="2" s="1"/>
  <c r="G42" i="2"/>
  <c r="L41" i="2"/>
  <c r="K41" i="2"/>
  <c r="I41" i="2"/>
  <c r="H41" i="2"/>
  <c r="G41" i="2"/>
  <c r="K40" i="2"/>
  <c r="L40" i="2" s="1"/>
  <c r="H40" i="2"/>
  <c r="I40" i="2" s="1"/>
  <c r="G40" i="2"/>
  <c r="L39" i="2"/>
  <c r="K39" i="2"/>
  <c r="I39" i="2"/>
  <c r="H39" i="2"/>
  <c r="G39" i="2"/>
  <c r="K38" i="2"/>
  <c r="L38" i="2" s="1"/>
  <c r="H38" i="2"/>
  <c r="I38" i="2" s="1"/>
  <c r="G38" i="2"/>
  <c r="L37" i="2"/>
  <c r="K37" i="2"/>
  <c r="I37" i="2"/>
  <c r="H37" i="2"/>
  <c r="L36" i="2"/>
  <c r="K36" i="2"/>
  <c r="I36" i="2"/>
  <c r="H36" i="2"/>
  <c r="G36" i="2"/>
  <c r="K35" i="2"/>
  <c r="L35" i="2" s="1"/>
  <c r="H35" i="2"/>
  <c r="I35" i="2" s="1"/>
  <c r="G35" i="2"/>
  <c r="L34" i="2"/>
  <c r="K34" i="2"/>
  <c r="I34" i="2"/>
  <c r="H34" i="2"/>
  <c r="G34" i="2"/>
  <c r="K33" i="2"/>
  <c r="L33" i="2" s="1"/>
  <c r="H33" i="2"/>
  <c r="I33" i="2" s="1"/>
  <c r="G33" i="2"/>
  <c r="L32" i="2"/>
  <c r="K32" i="2"/>
  <c r="I32" i="2"/>
  <c r="H32" i="2"/>
  <c r="G32" i="2"/>
  <c r="K31" i="2"/>
  <c r="L31" i="2" s="1"/>
  <c r="H31" i="2"/>
  <c r="I31" i="2" s="1"/>
  <c r="G31" i="2"/>
  <c r="L30" i="2"/>
  <c r="K30" i="2"/>
  <c r="I30" i="2"/>
  <c r="H30" i="2"/>
  <c r="G30" i="2"/>
  <c r="K29" i="2"/>
  <c r="L29" i="2" s="1"/>
  <c r="H29" i="2"/>
  <c r="I29" i="2" s="1"/>
  <c r="G29" i="2"/>
  <c r="L28" i="2"/>
  <c r="K28" i="2"/>
  <c r="I28" i="2"/>
  <c r="H28" i="2"/>
  <c r="G28" i="2"/>
  <c r="K27" i="2"/>
  <c r="L27" i="2" s="1"/>
  <c r="H27" i="2"/>
  <c r="I27" i="2" s="1"/>
  <c r="G27" i="2"/>
  <c r="L26" i="2"/>
  <c r="K26" i="2"/>
  <c r="I26" i="2"/>
  <c r="H26" i="2"/>
  <c r="G26" i="2"/>
  <c r="K25" i="2"/>
  <c r="L25" i="2" s="1"/>
  <c r="H25" i="2"/>
  <c r="I25" i="2" s="1"/>
  <c r="G25" i="2"/>
  <c r="L24" i="2"/>
  <c r="K24" i="2"/>
  <c r="I24" i="2"/>
  <c r="H24" i="2"/>
  <c r="G24" i="2"/>
  <c r="K23" i="2"/>
  <c r="L23" i="2" s="1"/>
  <c r="H23" i="2"/>
  <c r="I23" i="2" s="1"/>
  <c r="G23" i="2"/>
  <c r="L22" i="2"/>
  <c r="K22" i="2"/>
  <c r="I22" i="2"/>
  <c r="H22" i="2"/>
  <c r="G22" i="2"/>
  <c r="K21" i="2"/>
  <c r="L21" i="2" s="1"/>
  <c r="H21" i="2"/>
  <c r="I21" i="2" s="1"/>
  <c r="G21" i="2"/>
  <c r="L20" i="2"/>
  <c r="K20" i="2"/>
  <c r="I20" i="2"/>
  <c r="H20" i="2"/>
  <c r="G20" i="2"/>
  <c r="K19" i="2"/>
  <c r="L19" i="2" s="1"/>
  <c r="H19" i="2"/>
  <c r="I19" i="2" s="1"/>
  <c r="G19" i="2"/>
  <c r="L18" i="2"/>
  <c r="K18" i="2"/>
  <c r="I18" i="2"/>
  <c r="H18" i="2"/>
  <c r="G18" i="2"/>
  <c r="K17" i="2"/>
  <c r="L17" i="2" s="1"/>
  <c r="H17" i="2"/>
  <c r="I17" i="2" s="1"/>
  <c r="G17" i="2"/>
  <c r="L16" i="2"/>
  <c r="K16" i="2"/>
  <c r="I16" i="2"/>
  <c r="H16" i="2"/>
  <c r="G16" i="2"/>
  <c r="K15" i="2"/>
  <c r="L15" i="2" s="1"/>
  <c r="H15" i="2"/>
  <c r="I15" i="2" s="1"/>
  <c r="G15" i="2"/>
  <c r="L14" i="2"/>
  <c r="K14" i="2"/>
  <c r="I14" i="2"/>
  <c r="H14" i="2"/>
  <c r="G14" i="2"/>
  <c r="K13" i="2"/>
  <c r="L13" i="2" s="1"/>
  <c r="H13" i="2"/>
  <c r="I13" i="2" s="1"/>
  <c r="G13" i="2"/>
  <c r="L12" i="2"/>
  <c r="K12" i="2"/>
  <c r="I12" i="2"/>
  <c r="H12" i="2"/>
  <c r="G12" i="2"/>
  <c r="K11" i="2"/>
  <c r="L11" i="2" s="1"/>
  <c r="H11" i="2"/>
  <c r="I11" i="2" s="1"/>
  <c r="G11" i="2"/>
  <c r="L10" i="2"/>
  <c r="K10" i="2"/>
  <c r="I10" i="2"/>
  <c r="H10" i="2"/>
  <c r="G10" i="2"/>
  <c r="K9" i="2"/>
  <c r="L9" i="2" s="1"/>
  <c r="H9" i="2"/>
  <c r="I9" i="2" s="1"/>
  <c r="G9" i="2"/>
  <c r="L8" i="2"/>
  <c r="K8" i="2"/>
  <c r="I8" i="2"/>
  <c r="H8" i="2"/>
  <c r="G8" i="2"/>
  <c r="K7" i="2"/>
  <c r="L7" i="2" s="1"/>
  <c r="H7" i="2"/>
  <c r="I7" i="2" s="1"/>
  <c r="G7" i="2"/>
  <c r="L6" i="2"/>
  <c r="K6" i="2"/>
  <c r="I6" i="2"/>
  <c r="H6" i="2"/>
  <c r="G6" i="2"/>
  <c r="K5" i="2"/>
  <c r="L5" i="2" s="1"/>
  <c r="H5" i="2"/>
  <c r="I5" i="2" s="1"/>
  <c r="G5" i="2"/>
  <c r="L4" i="2"/>
  <c r="K4" i="2"/>
  <c r="I4" i="2"/>
  <c r="H4" i="2"/>
  <c r="G4" i="2"/>
  <c r="K3" i="2"/>
  <c r="L3" i="2" s="1"/>
  <c r="H3" i="2"/>
  <c r="I3" i="2" s="1"/>
  <c r="G3" i="2"/>
  <c r="L2" i="2"/>
  <c r="K2" i="2"/>
  <c r="I2" i="2"/>
  <c r="H2" i="2"/>
  <c r="G2" i="2"/>
</calcChain>
</file>

<file path=xl/sharedStrings.xml><?xml version="1.0" encoding="utf-8"?>
<sst xmlns="http://schemas.openxmlformats.org/spreadsheetml/2006/main" count="338" uniqueCount="155">
  <si>
    <t>Quarters</t>
  </si>
  <si>
    <t>Overall</t>
  </si>
  <si>
    <t>Totals</t>
  </si>
  <si>
    <t>Team</t>
  </si>
  <si>
    <t>Touchdowns</t>
  </si>
  <si>
    <t>Donations</t>
  </si>
  <si>
    <t>Points</t>
  </si>
  <si>
    <t>A North - Jets</t>
  </si>
  <si>
    <t>A North - Patriots</t>
  </si>
  <si>
    <t>A West - Browns</t>
  </si>
  <si>
    <t>N West - Falcons</t>
  </si>
  <si>
    <t>F - Angelenos</t>
  </si>
  <si>
    <t>F - Boundless</t>
  </si>
  <si>
    <t>F - Spirits</t>
  </si>
  <si>
    <t>Grand Total</t>
  </si>
  <si>
    <t>Last Name</t>
  </si>
  <si>
    <t>First Name</t>
  </si>
  <si>
    <t>Company</t>
  </si>
  <si>
    <t>Individual/Company</t>
  </si>
  <si>
    <t>Donation</t>
  </si>
  <si>
    <t>Level</t>
  </si>
  <si>
    <t>Date</t>
  </si>
  <si>
    <t>DateValue</t>
  </si>
  <si>
    <t>Quarter</t>
  </si>
  <si>
    <t>Notes</t>
  </si>
  <si>
    <t>Graham</t>
  </si>
  <si>
    <t>William</t>
  </si>
  <si>
    <t>I</t>
  </si>
  <si>
    <t>10/31/2022</t>
  </si>
  <si>
    <t>Kemp</t>
  </si>
  <si>
    <t>Robert</t>
  </si>
  <si>
    <t>11/8/2022</t>
  </si>
  <si>
    <t>Mailen</t>
  </si>
  <si>
    <t>Kristopher</t>
  </si>
  <si>
    <t>11/29/2022</t>
  </si>
  <si>
    <t>Mallick</t>
  </si>
  <si>
    <t>Donald</t>
  </si>
  <si>
    <t>12/3/2022</t>
  </si>
  <si>
    <t>Sobczak</t>
  </si>
  <si>
    <t>Joe</t>
  </si>
  <si>
    <t>12/17/2022</t>
  </si>
  <si>
    <t>Truly</t>
  </si>
  <si>
    <t>Richard</t>
  </si>
  <si>
    <t>Alvey</t>
  </si>
  <si>
    <t>Wesley</t>
  </si>
  <si>
    <t>10/16/2022</t>
  </si>
  <si>
    <t>Donath</t>
  </si>
  <si>
    <t>Peter</t>
  </si>
  <si>
    <t>12/31/2022</t>
  </si>
  <si>
    <t>Hoffman</t>
  </si>
  <si>
    <t>Allen</t>
  </si>
  <si>
    <t>Grayson Foundation</t>
  </si>
  <si>
    <t>C</t>
  </si>
  <si>
    <t>10/14/2022</t>
  </si>
  <si>
    <t>Lamy</t>
  </si>
  <si>
    <t>Perry &amp; Linda</t>
  </si>
  <si>
    <t>Morgenfeld</t>
  </si>
  <si>
    <t>Thomas</t>
  </si>
  <si>
    <t>Tanck</t>
  </si>
  <si>
    <t>Pamela</t>
  </si>
  <si>
    <t>Mizell</t>
  </si>
  <si>
    <t>Grant</t>
  </si>
  <si>
    <t>12/27/2022</t>
  </si>
  <si>
    <t>Mercy</t>
  </si>
  <si>
    <t>Drew</t>
  </si>
  <si>
    <t>AV EDGE</t>
  </si>
  <si>
    <t>3/8/2023</t>
  </si>
  <si>
    <t>Banks</t>
  </si>
  <si>
    <t>Bart &amp; Suzanne</t>
  </si>
  <si>
    <t>Winheim</t>
  </si>
  <si>
    <t>Matthew</t>
  </si>
  <si>
    <t>Edwards Civ-Mil Support Group</t>
  </si>
  <si>
    <t>3/29/2023</t>
  </si>
  <si>
    <t>Air Force Association - Pete Knight Chapter</t>
  </si>
  <si>
    <t>3/14/2023</t>
  </si>
  <si>
    <t>pledge paid in full</t>
  </si>
  <si>
    <t>Cunningham</t>
  </si>
  <si>
    <t>Tim</t>
  </si>
  <si>
    <t>4/12/2023</t>
  </si>
  <si>
    <t>Alyafei</t>
  </si>
  <si>
    <t>Faisal</t>
  </si>
  <si>
    <t>4/8/2023</t>
  </si>
  <si>
    <t>Silva</t>
  </si>
  <si>
    <t>Jaime</t>
  </si>
  <si>
    <t>4/15/2023</t>
  </si>
  <si>
    <t>Anderson</t>
  </si>
  <si>
    <t>Dennis</t>
  </si>
  <si>
    <t>4/2/2023</t>
  </si>
  <si>
    <t>High Desert Medical Group</t>
  </si>
  <si>
    <t>4/14/2023</t>
  </si>
  <si>
    <t>Patrick</t>
  </si>
  <si>
    <t>Engelen</t>
  </si>
  <si>
    <t>4/24/2023</t>
  </si>
  <si>
    <t>Leveroni</t>
  </si>
  <si>
    <t>4/30/2023</t>
  </si>
  <si>
    <t>Freeborn / Gawell</t>
  </si>
  <si>
    <t>Andy &amp; Lynn</t>
  </si>
  <si>
    <t>12/22/2022</t>
  </si>
  <si>
    <t>Baker</t>
  </si>
  <si>
    <t>Claudia &amp; Tommy</t>
  </si>
  <si>
    <t>3/15/2023</t>
  </si>
  <si>
    <t>Quality Erectors &amp; Construction, Inc.</t>
  </si>
  <si>
    <t>5/17/2023</t>
  </si>
  <si>
    <t>Rotary Club of Tehachapi</t>
  </si>
  <si>
    <t>Joyce</t>
  </si>
  <si>
    <t>John &amp; Gayle</t>
  </si>
  <si>
    <t>6/6/2023</t>
  </si>
  <si>
    <t>Joyce Media, Inc.</t>
  </si>
  <si>
    <t>Kiwanis Club of Tehachapi</t>
  </si>
  <si>
    <t>6/21/2023</t>
  </si>
  <si>
    <t>Kern County Economic Development Foundation</t>
  </si>
  <si>
    <t>7/11/2023</t>
  </si>
  <si>
    <t>5 * $5k pledge</t>
  </si>
  <si>
    <t>Brooks</t>
  </si>
  <si>
    <t>Cody</t>
  </si>
  <si>
    <t>Kern County IBEW NECA Labor Management Cooperation Committee</t>
  </si>
  <si>
    <t>6/16/2023</t>
  </si>
  <si>
    <t>Fulton</t>
  </si>
  <si>
    <t>James R</t>
  </si>
  <si>
    <t>7/6/2023</t>
  </si>
  <si>
    <t>Visit Palmdale</t>
  </si>
  <si>
    <t>Senior</t>
  </si>
  <si>
    <t>8/2/2023</t>
  </si>
  <si>
    <t>Lasley</t>
  </si>
  <si>
    <t>David</t>
  </si>
  <si>
    <t>7/28/2023</t>
  </si>
  <si>
    <t>NECA &amp; IBEW Local 11</t>
  </si>
  <si>
    <t>7/2/2023</t>
  </si>
  <si>
    <t>Sarkissian</t>
  </si>
  <si>
    <t>Lala</t>
  </si>
  <si>
    <t>7/31/2023</t>
  </si>
  <si>
    <t>Czinger</t>
  </si>
  <si>
    <t>Lukas</t>
  </si>
  <si>
    <t>do not recognize as a friend per L brown</t>
  </si>
  <si>
    <t>Ristuccia</t>
  </si>
  <si>
    <t>7/27/2023</t>
  </si>
  <si>
    <t>Petrik</t>
  </si>
  <si>
    <t>Pavel &amp; Linda</t>
  </si>
  <si>
    <t>8/15/2023</t>
  </si>
  <si>
    <t xml:space="preserve">$5k Petrik family and $5k Higer honor </t>
  </si>
  <si>
    <t>Orr</t>
  </si>
  <si>
    <t>8/27/2023</t>
  </si>
  <si>
    <t>Burnett</t>
  </si>
  <si>
    <t>Ed</t>
  </si>
  <si>
    <t>8/24/2023</t>
  </si>
  <si>
    <t>Judkins</t>
  </si>
  <si>
    <t>9/9/2023</t>
  </si>
  <si>
    <t>Tehachapi American Legion Post 221</t>
  </si>
  <si>
    <t>9/20/2023</t>
  </si>
  <si>
    <t>Vieten</t>
  </si>
  <si>
    <t>Kurt</t>
  </si>
  <si>
    <t>Cooperberg</t>
  </si>
  <si>
    <t>Judy</t>
  </si>
  <si>
    <t>9/28/2023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</si>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</sst>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5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3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0" borderId="7" xfId="0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164" fontId="0" fillId="0" borderId="9" xfId="0" applyNumberFormat="1" applyBorder="1"/>
    <xf numFmtId="164" fontId="1" fillId="2" borderId="9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/>
    <xf numFmtId="0" fontId="0" fillId="0" borderId="9" xfId="0" applyBorder="1"/>
    <xf numFmtId="0" fontId="1" fillId="2" borderId="9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49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Wanda\Documents\FTHF\National%20Museum%20League%20Stats%20Tracker.xlsx" TargetMode="External"/><Relationship Id="rId1" Type="http://schemas.openxmlformats.org/officeDocument/2006/relationships/externalLinkPath" Target="National%20Museum%20League%20Stats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Use this Pivot"/>
      <sheetName val="Rex"/>
      <sheetName val="Sheet1"/>
      <sheetName val="New Rex"/>
      <sheetName val="Current Standings"/>
      <sheetName val="Possibl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Q Start</v>
          </cell>
          <cell r="E1" t="str">
            <v>Q End</v>
          </cell>
          <cell r="F1" t="str">
            <v>Quarter</v>
          </cell>
        </row>
        <row r="2">
          <cell r="D2">
            <v>44847</v>
          </cell>
          <cell r="E2">
            <v>45122</v>
          </cell>
          <cell r="F2">
            <v>1</v>
          </cell>
          <cell r="I2">
            <v>500</v>
          </cell>
          <cell r="K2" t="str">
            <v>Senior</v>
          </cell>
        </row>
        <row r="3">
          <cell r="D3">
            <v>45123</v>
          </cell>
          <cell r="E3">
            <v>45168</v>
          </cell>
          <cell r="F3">
            <v>2</v>
          </cell>
          <cell r="I3">
            <v>1000</v>
          </cell>
          <cell r="K3" t="str">
            <v>Bronze</v>
          </cell>
        </row>
        <row r="4">
          <cell r="D4">
            <v>45170</v>
          </cell>
          <cell r="E4">
            <v>45214</v>
          </cell>
          <cell r="F4">
            <v>3</v>
          </cell>
          <cell r="I4">
            <v>15000</v>
          </cell>
          <cell r="K4" t="str">
            <v>Silver</v>
          </cell>
        </row>
        <row r="5">
          <cell r="D5">
            <v>45215</v>
          </cell>
          <cell r="E5">
            <v>45260</v>
          </cell>
          <cell r="F5">
            <v>4</v>
          </cell>
          <cell r="I5">
            <v>25000</v>
          </cell>
          <cell r="K5" t="str">
            <v>Gold</v>
          </cell>
        </row>
        <row r="6">
          <cell r="D6">
            <v>45261</v>
          </cell>
          <cell r="E6">
            <v>45306</v>
          </cell>
          <cell r="F6" t="str">
            <v>OT</v>
          </cell>
          <cell r="I6">
            <v>50000</v>
          </cell>
          <cell r="K6" t="str">
            <v>Platinum</v>
          </cell>
        </row>
        <row r="7">
          <cell r="I7">
            <v>100000</v>
          </cell>
          <cell r="K7" t="str">
            <v>Diamond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4AC5-8D8D-4CDC-93DC-B203EF046F44}">
  <dimension ref="A1:M12"/>
  <sheetViews>
    <sheetView tabSelected="1" workbookViewId="0">
      <selection activeCell="A23" sqref="A23"/>
    </sheetView>
  </sheetViews>
  <sheetFormatPr defaultRowHeight="15" x14ac:dyDescent="0.25"/>
  <cols>
    <col min="1" max="1" width="31" customWidth="1"/>
    <col min="2" max="13" width="12.28515625" customWidth="1"/>
  </cols>
  <sheetData>
    <row r="1" spans="1:13" x14ac:dyDescent="0.25">
      <c r="A1" s="1">
        <v>45197</v>
      </c>
    </row>
    <row r="2" spans="1:13" x14ac:dyDescent="0.25">
      <c r="A2" s="2"/>
      <c r="B2" s="25" t="s">
        <v>0</v>
      </c>
      <c r="C2" s="25"/>
      <c r="D2" s="25"/>
      <c r="E2" s="25"/>
      <c r="F2" s="25"/>
      <c r="G2" s="25"/>
      <c r="H2" s="25"/>
      <c r="I2" s="25"/>
      <c r="J2" s="27"/>
      <c r="K2" s="20" t="s">
        <v>1</v>
      </c>
      <c r="L2" s="21"/>
      <c r="M2" s="22"/>
    </row>
    <row r="3" spans="1:13" x14ac:dyDescent="0.25">
      <c r="A3" s="2"/>
      <c r="B3" s="23">
        <v>1</v>
      </c>
      <c r="C3" s="23"/>
      <c r="D3" s="24"/>
      <c r="E3" s="23">
        <v>2</v>
      </c>
      <c r="F3" s="23"/>
      <c r="G3" s="24"/>
      <c r="H3" s="23">
        <v>3</v>
      </c>
      <c r="I3" s="23"/>
      <c r="J3" s="24"/>
      <c r="K3" s="25" t="s">
        <v>2</v>
      </c>
      <c r="L3" s="25"/>
      <c r="M3" s="26"/>
    </row>
    <row r="4" spans="1:13" x14ac:dyDescent="0.25">
      <c r="A4" s="3" t="s">
        <v>3</v>
      </c>
      <c r="B4" s="6" t="s">
        <v>4</v>
      </c>
      <c r="C4" s="9" t="s">
        <v>5</v>
      </c>
      <c r="D4" s="13" t="s">
        <v>6</v>
      </c>
      <c r="E4" s="6" t="s">
        <v>4</v>
      </c>
      <c r="F4" s="16" t="s">
        <v>5</v>
      </c>
      <c r="G4" s="12" t="s">
        <v>6</v>
      </c>
      <c r="H4" s="6" t="s">
        <v>4</v>
      </c>
      <c r="I4" s="16" t="s">
        <v>5</v>
      </c>
      <c r="J4" s="12" t="s">
        <v>6</v>
      </c>
      <c r="K4" s="6" t="s">
        <v>4</v>
      </c>
      <c r="L4" s="16" t="s">
        <v>5</v>
      </c>
      <c r="M4" s="16" t="s">
        <v>6</v>
      </c>
    </row>
    <row r="5" spans="1:13" x14ac:dyDescent="0.25">
      <c r="A5" s="4" t="s">
        <v>7</v>
      </c>
      <c r="B5" s="7">
        <v>2</v>
      </c>
      <c r="C5" s="10">
        <v>2000</v>
      </c>
      <c r="D5" s="14">
        <v>12</v>
      </c>
      <c r="E5" s="7"/>
      <c r="F5" s="10"/>
      <c r="G5" s="14"/>
      <c r="H5" s="7"/>
      <c r="I5" s="18"/>
      <c r="J5" s="14"/>
      <c r="K5" s="7">
        <v>2</v>
      </c>
      <c r="L5" s="10">
        <v>2000</v>
      </c>
      <c r="M5" s="18">
        <v>12</v>
      </c>
    </row>
    <row r="6" spans="1:13" x14ac:dyDescent="0.25">
      <c r="A6" s="4" t="s">
        <v>8</v>
      </c>
      <c r="B6" s="7">
        <v>1</v>
      </c>
      <c r="C6" s="10">
        <v>1000</v>
      </c>
      <c r="D6" s="14">
        <v>6</v>
      </c>
      <c r="E6" s="7">
        <v>50</v>
      </c>
      <c r="F6" s="10">
        <v>50000</v>
      </c>
      <c r="G6" s="14">
        <v>300</v>
      </c>
      <c r="H6" s="7"/>
      <c r="I6" s="18"/>
      <c r="J6" s="14"/>
      <c r="K6" s="7">
        <v>51</v>
      </c>
      <c r="L6" s="10">
        <v>51000</v>
      </c>
      <c r="M6" s="18">
        <v>306</v>
      </c>
    </row>
    <row r="7" spans="1:13" x14ac:dyDescent="0.25">
      <c r="A7" s="4" t="s">
        <v>9</v>
      </c>
      <c r="B7" s="7">
        <v>25</v>
      </c>
      <c r="C7" s="10">
        <v>25000</v>
      </c>
      <c r="D7" s="14">
        <v>150</v>
      </c>
      <c r="E7" s="7"/>
      <c r="F7" s="10"/>
      <c r="G7" s="14"/>
      <c r="H7" s="7"/>
      <c r="I7" s="18"/>
      <c r="J7" s="14"/>
      <c r="K7" s="7">
        <v>25</v>
      </c>
      <c r="L7" s="10">
        <v>25000</v>
      </c>
      <c r="M7" s="18">
        <v>150</v>
      </c>
    </row>
    <row r="8" spans="1:13" x14ac:dyDescent="0.25">
      <c r="A8" s="4" t="s">
        <v>10</v>
      </c>
      <c r="B8" s="7">
        <v>1</v>
      </c>
      <c r="C8" s="10">
        <v>1000</v>
      </c>
      <c r="D8" s="14">
        <v>6</v>
      </c>
      <c r="E8" s="7"/>
      <c r="F8" s="10"/>
      <c r="G8" s="14"/>
      <c r="H8" s="7"/>
      <c r="I8" s="18"/>
      <c r="J8" s="14"/>
      <c r="K8" s="7">
        <v>1</v>
      </c>
      <c r="L8" s="10">
        <v>1000</v>
      </c>
      <c r="M8" s="18">
        <v>6</v>
      </c>
    </row>
    <row r="9" spans="1:13" x14ac:dyDescent="0.25">
      <c r="A9" s="4" t="s">
        <v>11</v>
      </c>
      <c r="B9" s="7">
        <v>13</v>
      </c>
      <c r="C9" s="10">
        <v>13000</v>
      </c>
      <c r="D9" s="14">
        <v>78</v>
      </c>
      <c r="E9" s="7">
        <v>17</v>
      </c>
      <c r="F9" s="10">
        <v>17000</v>
      </c>
      <c r="G9" s="14">
        <v>99</v>
      </c>
      <c r="H9" s="7">
        <v>1.5</v>
      </c>
      <c r="I9" s="18">
        <v>1500</v>
      </c>
      <c r="J9" s="14">
        <v>9</v>
      </c>
      <c r="K9" s="7">
        <v>31.5</v>
      </c>
      <c r="L9" s="10">
        <v>31500</v>
      </c>
      <c r="M9" s="18">
        <v>186</v>
      </c>
    </row>
    <row r="10" spans="1:13" x14ac:dyDescent="0.25">
      <c r="A10" s="4" t="s">
        <v>12</v>
      </c>
      <c r="B10" s="7">
        <v>24.5</v>
      </c>
      <c r="C10" s="10">
        <v>24500</v>
      </c>
      <c r="D10" s="14">
        <v>144</v>
      </c>
      <c r="E10" s="7">
        <v>1</v>
      </c>
      <c r="F10" s="10">
        <v>1000</v>
      </c>
      <c r="G10" s="14">
        <v>6</v>
      </c>
      <c r="H10" s="7">
        <v>0.5</v>
      </c>
      <c r="I10" s="18">
        <v>500</v>
      </c>
      <c r="J10" s="14">
        <v>3</v>
      </c>
      <c r="K10" s="7">
        <v>26</v>
      </c>
      <c r="L10" s="10">
        <v>26000</v>
      </c>
      <c r="M10" s="18">
        <v>153</v>
      </c>
    </row>
    <row r="11" spans="1:13" x14ac:dyDescent="0.25">
      <c r="A11" s="4" t="s">
        <v>13</v>
      </c>
      <c r="B11" s="7">
        <v>1.5</v>
      </c>
      <c r="C11" s="10">
        <v>1500</v>
      </c>
      <c r="D11" s="14">
        <v>9</v>
      </c>
      <c r="E11" s="7"/>
      <c r="F11" s="10"/>
      <c r="G11" s="14"/>
      <c r="H11" s="7"/>
      <c r="I11" s="18"/>
      <c r="J11" s="14"/>
      <c r="K11" s="7">
        <v>1.5</v>
      </c>
      <c r="L11" s="10">
        <v>1500</v>
      </c>
      <c r="M11" s="18">
        <v>9</v>
      </c>
    </row>
    <row r="12" spans="1:13" x14ac:dyDescent="0.25">
      <c r="A12" s="5" t="s">
        <v>14</v>
      </c>
      <c r="B12" s="8">
        <v>68</v>
      </c>
      <c r="C12" s="11">
        <v>68000</v>
      </c>
      <c r="D12" s="15">
        <v>405</v>
      </c>
      <c r="E12" s="8">
        <v>68</v>
      </c>
      <c r="F12" s="11">
        <v>68000</v>
      </c>
      <c r="G12" s="17">
        <v>405</v>
      </c>
      <c r="H12" s="8">
        <v>2</v>
      </c>
      <c r="I12" s="19">
        <v>2000</v>
      </c>
      <c r="J12" s="17">
        <v>12</v>
      </c>
      <c r="K12" s="8">
        <v>138</v>
      </c>
      <c r="L12" s="11">
        <v>138000</v>
      </c>
      <c r="M12" s="8">
        <v>822</v>
      </c>
    </row>
  </sheetData>
  <mergeCells count="6">
    <mergeCell ref="K2:M2"/>
    <mergeCell ref="B3:D3"/>
    <mergeCell ref="E3:G3"/>
    <mergeCell ref="H3:J3"/>
    <mergeCell ref="K3:M3"/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ED6E5-ADDF-4A05-BF9D-6F82973A9FEF}">
  <dimension ref="A1:M104"/>
  <sheetViews>
    <sheetView topLeftCell="A28" workbookViewId="0">
      <selection activeCell="C16" sqref="C16"/>
    </sheetView>
  </sheetViews>
  <sheetFormatPr defaultRowHeight="15.75" x14ac:dyDescent="0.25"/>
  <cols>
    <col min="1" max="1" width="21.7109375" customWidth="1"/>
    <col min="2" max="2" width="20.85546875" customWidth="1"/>
    <col min="3" max="3" width="29.28515625" customWidth="1"/>
    <col min="4" max="4" width="60.140625" customWidth="1"/>
    <col min="5" max="5" width="22.7109375" style="40" customWidth="1"/>
    <col min="6" max="6" width="12.7109375" style="31" customWidth="1"/>
    <col min="7" max="7" width="11" style="40" customWidth="1"/>
    <col min="8" max="8" width="12.42578125" style="31" customWidth="1"/>
    <col min="9" max="9" width="12.140625" style="31" customWidth="1"/>
    <col min="10" max="10" width="13.85546875" style="41" customWidth="1"/>
    <col min="11" max="11" width="1.42578125" customWidth="1"/>
    <col min="12" max="12" width="9.140625" style="33"/>
    <col min="13" max="13" width="36.5703125" customWidth="1"/>
  </cols>
  <sheetData>
    <row r="1" spans="1:13" x14ac:dyDescent="0.25">
      <c r="A1" s="28" t="s">
        <v>3</v>
      </c>
      <c r="B1" s="28" t="s">
        <v>15</v>
      </c>
      <c r="C1" s="28" t="s">
        <v>16</v>
      </c>
      <c r="D1" s="28" t="s">
        <v>17</v>
      </c>
      <c r="E1" s="28" t="s">
        <v>18</v>
      </c>
      <c r="F1" s="28" t="s">
        <v>19</v>
      </c>
      <c r="G1" s="28" t="s">
        <v>20</v>
      </c>
      <c r="H1" s="28" t="s">
        <v>4</v>
      </c>
      <c r="I1" s="28" t="s">
        <v>6</v>
      </c>
      <c r="J1" s="29" t="s">
        <v>21</v>
      </c>
      <c r="K1" s="28" t="s">
        <v>22</v>
      </c>
      <c r="L1" s="28" t="s">
        <v>23</v>
      </c>
      <c r="M1" s="30" t="s">
        <v>24</v>
      </c>
    </row>
    <row r="2" spans="1:13" x14ac:dyDescent="0.25">
      <c r="A2" s="31" t="s">
        <v>13</v>
      </c>
      <c r="B2" s="32" t="s">
        <v>25</v>
      </c>
      <c r="C2" s="32" t="s">
        <v>26</v>
      </c>
      <c r="D2" s="32"/>
      <c r="E2" s="33" t="s">
        <v>27</v>
      </c>
      <c r="F2" s="34">
        <v>500</v>
      </c>
      <c r="G2" s="35" t="str">
        <f>LOOKUP(F2,[1]Lists!$I$2:$I$7,[1]Lists!$K$2:$K$7)</f>
        <v>Senior</v>
      </c>
      <c r="H2" s="36">
        <f t="shared" ref="H2:H16" si="0">IF((F2/1000)&gt;0,F2/1000,0)</f>
        <v>0.5</v>
      </c>
      <c r="I2" s="36">
        <f t="shared" ref="I2:I14" si="1">IF(AND(H2&gt;=0.5,H2&lt;1),3,ROUNDDOWN(H2,0)*6)</f>
        <v>3</v>
      </c>
      <c r="J2" s="37" t="s">
        <v>28</v>
      </c>
      <c r="K2" s="38">
        <f t="shared" ref="K2:K14" si="2">DATEVALUE(J2)</f>
        <v>44865</v>
      </c>
      <c r="L2" s="39">
        <f>LOOKUP(K2,[1]Lists!$D$1:$E$6,[1]Lists!$F$1:$F$6)</f>
        <v>1</v>
      </c>
      <c r="M2" s="40"/>
    </row>
    <row r="3" spans="1:13" x14ac:dyDescent="0.25">
      <c r="A3" s="31" t="s">
        <v>12</v>
      </c>
      <c r="B3" s="32" t="s">
        <v>29</v>
      </c>
      <c r="C3" s="32" t="s">
        <v>30</v>
      </c>
      <c r="D3" s="32"/>
      <c r="E3" s="33" t="s">
        <v>27</v>
      </c>
      <c r="F3" s="34">
        <v>500</v>
      </c>
      <c r="G3" s="35" t="str">
        <f>LOOKUP(F3,[1]Lists!$I$2:$I$7,[1]Lists!$K$2:$K$7)</f>
        <v>Senior</v>
      </c>
      <c r="H3" s="36">
        <f t="shared" si="0"/>
        <v>0.5</v>
      </c>
      <c r="I3" s="36">
        <f t="shared" si="1"/>
        <v>3</v>
      </c>
      <c r="J3" s="37" t="s">
        <v>31</v>
      </c>
      <c r="K3" s="38">
        <f t="shared" si="2"/>
        <v>44873</v>
      </c>
      <c r="L3" s="39">
        <f>LOOKUP(K3,[1]Lists!$D$1:$E$6,[1]Lists!$F$1:$F$6)</f>
        <v>1</v>
      </c>
      <c r="M3" s="40"/>
    </row>
    <row r="4" spans="1:13" x14ac:dyDescent="0.25">
      <c r="A4" s="31" t="s">
        <v>12</v>
      </c>
      <c r="B4" s="32" t="s">
        <v>32</v>
      </c>
      <c r="C4" s="32" t="s">
        <v>33</v>
      </c>
      <c r="D4" s="32"/>
      <c r="E4" s="33" t="s">
        <v>27</v>
      </c>
      <c r="F4" s="34">
        <v>500</v>
      </c>
      <c r="G4" s="35" t="str">
        <f>LOOKUP(F4,[1]Lists!$I$2:$I$7,[1]Lists!$K$2:$K$7)</f>
        <v>Senior</v>
      </c>
      <c r="H4" s="36">
        <f t="shared" si="0"/>
        <v>0.5</v>
      </c>
      <c r="I4" s="36">
        <f t="shared" si="1"/>
        <v>3</v>
      </c>
      <c r="J4" s="37" t="s">
        <v>34</v>
      </c>
      <c r="K4" s="38">
        <f t="shared" si="2"/>
        <v>44894</v>
      </c>
      <c r="L4" s="39">
        <f>LOOKUP(K4,[1]Lists!$D$1:$E$6,[1]Lists!$F$1:$F$6)</f>
        <v>1</v>
      </c>
      <c r="M4" s="40"/>
    </row>
    <row r="5" spans="1:13" x14ac:dyDescent="0.25">
      <c r="A5" s="31" t="s">
        <v>12</v>
      </c>
      <c r="B5" s="32" t="s">
        <v>35</v>
      </c>
      <c r="C5" s="32" t="s">
        <v>36</v>
      </c>
      <c r="D5" s="32"/>
      <c r="E5" s="33" t="s">
        <v>27</v>
      </c>
      <c r="F5" s="34">
        <v>500</v>
      </c>
      <c r="G5" s="35" t="str">
        <f>LOOKUP(F5,[1]Lists!$I$2:$I$7,[1]Lists!$K$2:$K$7)</f>
        <v>Senior</v>
      </c>
      <c r="H5" s="36">
        <f t="shared" si="0"/>
        <v>0.5</v>
      </c>
      <c r="I5" s="36">
        <f t="shared" si="1"/>
        <v>3</v>
      </c>
      <c r="J5" s="37" t="s">
        <v>37</v>
      </c>
      <c r="K5" s="38">
        <f t="shared" si="2"/>
        <v>44898</v>
      </c>
      <c r="L5" s="39">
        <f>LOOKUP(K5,[1]Lists!$D$1:$E$6,[1]Lists!$F$1:$F$6)</f>
        <v>1</v>
      </c>
      <c r="M5" s="40"/>
    </row>
    <row r="6" spans="1:13" x14ac:dyDescent="0.25">
      <c r="A6" s="31" t="s">
        <v>12</v>
      </c>
      <c r="B6" s="32" t="s">
        <v>38</v>
      </c>
      <c r="C6" s="32" t="s">
        <v>39</v>
      </c>
      <c r="D6" s="32"/>
      <c r="E6" s="33" t="s">
        <v>27</v>
      </c>
      <c r="F6" s="34">
        <v>500</v>
      </c>
      <c r="G6" s="35" t="str">
        <f>LOOKUP(F6,[1]Lists!$I$2:$I$7,[1]Lists!$K$2:$K$7)</f>
        <v>Senior</v>
      </c>
      <c r="H6" s="36">
        <f t="shared" si="0"/>
        <v>0.5</v>
      </c>
      <c r="I6" s="36">
        <f t="shared" si="1"/>
        <v>3</v>
      </c>
      <c r="J6" s="37" t="s">
        <v>40</v>
      </c>
      <c r="K6" s="38">
        <f t="shared" si="2"/>
        <v>44912</v>
      </c>
      <c r="L6" s="39">
        <f>LOOKUP(K6,[1]Lists!$D$1:$E$6,[1]Lists!$F$1:$F$6)</f>
        <v>1</v>
      </c>
      <c r="M6" s="40"/>
    </row>
    <row r="7" spans="1:13" x14ac:dyDescent="0.25">
      <c r="A7" s="31" t="s">
        <v>12</v>
      </c>
      <c r="B7" s="32" t="s">
        <v>41</v>
      </c>
      <c r="C7" s="32" t="s">
        <v>42</v>
      </c>
      <c r="D7" s="32"/>
      <c r="E7" s="33" t="s">
        <v>27</v>
      </c>
      <c r="F7" s="34">
        <v>500</v>
      </c>
      <c r="G7" s="35" t="str">
        <f>LOOKUP(F7,[1]Lists!$I$2:$I$7,[1]Lists!$K$2:$K$7)</f>
        <v>Senior</v>
      </c>
      <c r="H7" s="36">
        <f t="shared" si="0"/>
        <v>0.5</v>
      </c>
      <c r="I7" s="36">
        <f t="shared" si="1"/>
        <v>3</v>
      </c>
      <c r="J7" s="37" t="s">
        <v>37</v>
      </c>
      <c r="K7" s="38">
        <f t="shared" si="2"/>
        <v>44898</v>
      </c>
      <c r="L7" s="39">
        <f>LOOKUP(K7,[1]Lists!$D$1:$E$6,[1]Lists!$F$1:$F$6)</f>
        <v>1</v>
      </c>
      <c r="M7" s="40"/>
    </row>
    <row r="8" spans="1:13" x14ac:dyDescent="0.25">
      <c r="A8" s="31" t="s">
        <v>11</v>
      </c>
      <c r="B8" s="32" t="s">
        <v>43</v>
      </c>
      <c r="C8" s="32" t="s">
        <v>44</v>
      </c>
      <c r="D8" s="32"/>
      <c r="E8" s="33" t="s">
        <v>27</v>
      </c>
      <c r="F8" s="34">
        <v>1000</v>
      </c>
      <c r="G8" s="35" t="str">
        <f>LOOKUP(F8,[1]Lists!$I$2:$I$7,[1]Lists!$K$2:$K$7)</f>
        <v>Bronze</v>
      </c>
      <c r="H8" s="36">
        <f t="shared" si="0"/>
        <v>1</v>
      </c>
      <c r="I8" s="36">
        <f t="shared" si="1"/>
        <v>6</v>
      </c>
      <c r="J8" s="37" t="s">
        <v>45</v>
      </c>
      <c r="K8" s="38">
        <f t="shared" si="2"/>
        <v>44850</v>
      </c>
      <c r="L8" s="39">
        <f>LOOKUP(K8,[1]Lists!$D$1:$E$6,[1]Lists!$F$1:$F$6)</f>
        <v>1</v>
      </c>
      <c r="M8" s="40"/>
    </row>
    <row r="9" spans="1:13" x14ac:dyDescent="0.25">
      <c r="A9" s="31" t="s">
        <v>12</v>
      </c>
      <c r="B9" s="32" t="s">
        <v>46</v>
      </c>
      <c r="C9" s="32" t="s">
        <v>47</v>
      </c>
      <c r="D9" s="32"/>
      <c r="E9" s="33" t="s">
        <v>27</v>
      </c>
      <c r="F9" s="34">
        <v>2000</v>
      </c>
      <c r="G9" s="35" t="str">
        <f>LOOKUP(F9,[1]Lists!$I$2:$I$7,[1]Lists!$K$2:$K$7)</f>
        <v>Bronze</v>
      </c>
      <c r="H9" s="36">
        <f t="shared" si="0"/>
        <v>2</v>
      </c>
      <c r="I9" s="36">
        <f t="shared" si="1"/>
        <v>12</v>
      </c>
      <c r="J9" s="37" t="s">
        <v>48</v>
      </c>
      <c r="K9" s="38">
        <f t="shared" si="2"/>
        <v>44926</v>
      </c>
      <c r="L9" s="39">
        <f>LOOKUP(K9,[1]Lists!$D$1:$E$6,[1]Lists!$F$1:$F$6)</f>
        <v>1</v>
      </c>
      <c r="M9" s="40"/>
    </row>
    <row r="10" spans="1:13" x14ac:dyDescent="0.25">
      <c r="A10" s="31" t="s">
        <v>12</v>
      </c>
      <c r="B10" s="32" t="s">
        <v>49</v>
      </c>
      <c r="C10" s="32" t="s">
        <v>50</v>
      </c>
      <c r="D10" s="32" t="s">
        <v>51</v>
      </c>
      <c r="E10" s="33" t="s">
        <v>52</v>
      </c>
      <c r="F10" s="34">
        <v>1000</v>
      </c>
      <c r="G10" s="35" t="str">
        <f>LOOKUP(F10,[1]Lists!$I$2:$I$7,[1]Lists!$K$2:$K$7)</f>
        <v>Bronze</v>
      </c>
      <c r="H10" s="36">
        <f t="shared" si="0"/>
        <v>1</v>
      </c>
      <c r="I10" s="36">
        <f t="shared" si="1"/>
        <v>6</v>
      </c>
      <c r="J10" s="37" t="s">
        <v>53</v>
      </c>
      <c r="K10" s="38">
        <f t="shared" si="2"/>
        <v>44848</v>
      </c>
      <c r="L10" s="39">
        <f>LOOKUP(K10,[1]Lists!$D$1:$E$6,[1]Lists!$F$1:$F$6)</f>
        <v>1</v>
      </c>
      <c r="M10" s="40"/>
    </row>
    <row r="11" spans="1:13" x14ac:dyDescent="0.25">
      <c r="A11" s="31" t="s">
        <v>11</v>
      </c>
      <c r="B11" s="32" t="s">
        <v>54</v>
      </c>
      <c r="C11" s="32" t="s">
        <v>55</v>
      </c>
      <c r="D11" s="32"/>
      <c r="E11" s="33" t="s">
        <v>27</v>
      </c>
      <c r="F11" s="34">
        <v>1000</v>
      </c>
      <c r="G11" s="35" t="str">
        <f>LOOKUP(F11,[1]Lists!$I$2:$I$7,[1]Lists!$K$2:$K$7)</f>
        <v>Bronze</v>
      </c>
      <c r="H11" s="36">
        <f t="shared" si="0"/>
        <v>1</v>
      </c>
      <c r="I11" s="36">
        <f t="shared" si="1"/>
        <v>6</v>
      </c>
      <c r="J11" s="37" t="s">
        <v>34</v>
      </c>
      <c r="K11" s="38">
        <f t="shared" si="2"/>
        <v>44894</v>
      </c>
      <c r="L11" s="39">
        <f>LOOKUP(K11,[1]Lists!$D$1:$E$6,[1]Lists!$F$1:$F$6)</f>
        <v>1</v>
      </c>
      <c r="M11" s="40"/>
    </row>
    <row r="12" spans="1:13" x14ac:dyDescent="0.25">
      <c r="A12" s="31" t="s">
        <v>11</v>
      </c>
      <c r="B12" s="32" t="s">
        <v>56</v>
      </c>
      <c r="C12" s="32" t="s">
        <v>57</v>
      </c>
      <c r="D12" s="32"/>
      <c r="E12" s="33" t="s">
        <v>27</v>
      </c>
      <c r="F12" s="34">
        <v>1000</v>
      </c>
      <c r="G12" s="35" t="str">
        <f>LOOKUP(F12,[1]Lists!$I$2:$I$7,[1]Lists!$K$2:$K$7)</f>
        <v>Bronze</v>
      </c>
      <c r="H12" s="36">
        <f t="shared" si="0"/>
        <v>1</v>
      </c>
      <c r="I12" s="36">
        <f t="shared" si="1"/>
        <v>6</v>
      </c>
      <c r="J12" s="37" t="s">
        <v>48</v>
      </c>
      <c r="K12" s="38">
        <f t="shared" si="2"/>
        <v>44926</v>
      </c>
      <c r="L12" s="39">
        <f>LOOKUP(K12,[1]Lists!$D$1:$E$6,[1]Lists!$F$1:$F$6)</f>
        <v>1</v>
      </c>
      <c r="M12" s="40"/>
    </row>
    <row r="13" spans="1:13" x14ac:dyDescent="0.25">
      <c r="A13" s="31" t="s">
        <v>11</v>
      </c>
      <c r="B13" s="32" t="s">
        <v>58</v>
      </c>
      <c r="C13" s="32" t="s">
        <v>59</v>
      </c>
      <c r="D13" s="32"/>
      <c r="E13" s="33" t="s">
        <v>27</v>
      </c>
      <c r="F13" s="34">
        <v>1000</v>
      </c>
      <c r="G13" s="35" t="str">
        <f>LOOKUP(F13,[1]Lists!$I$2:$I$7,[1]Lists!$K$2:$K$7)</f>
        <v>Bronze</v>
      </c>
      <c r="H13" s="36">
        <f t="shared" si="0"/>
        <v>1</v>
      </c>
      <c r="I13" s="36">
        <f t="shared" si="1"/>
        <v>6</v>
      </c>
      <c r="J13" s="37" t="s">
        <v>53</v>
      </c>
      <c r="K13" s="38">
        <f t="shared" si="2"/>
        <v>44848</v>
      </c>
      <c r="L13" s="39">
        <f>LOOKUP(K13,[1]Lists!$D$1:$E$6,[1]Lists!$F$1:$F$6)</f>
        <v>1</v>
      </c>
      <c r="M13" s="40"/>
    </row>
    <row r="14" spans="1:13" x14ac:dyDescent="0.25">
      <c r="A14" s="31" t="s">
        <v>12</v>
      </c>
      <c r="B14" s="32" t="s">
        <v>60</v>
      </c>
      <c r="C14" s="32" t="s">
        <v>61</v>
      </c>
      <c r="D14" s="32"/>
      <c r="E14" s="33" t="s">
        <v>27</v>
      </c>
      <c r="F14" s="34">
        <v>5000</v>
      </c>
      <c r="G14" s="35" t="str">
        <f>LOOKUP(F14,[1]Lists!$I$2:$I$7,[1]Lists!$K$2:$K$7)</f>
        <v>Bronze</v>
      </c>
      <c r="H14" s="36">
        <f t="shared" si="0"/>
        <v>5</v>
      </c>
      <c r="I14" s="36">
        <f t="shared" si="1"/>
        <v>30</v>
      </c>
      <c r="J14" s="37" t="s">
        <v>62</v>
      </c>
      <c r="K14" s="38">
        <f t="shared" si="2"/>
        <v>44922</v>
      </c>
      <c r="L14" s="39">
        <f>LOOKUP(K14,[1]Lists!$D$1:$E$6,[1]Lists!$F$1:$F$6)</f>
        <v>1</v>
      </c>
      <c r="M14" s="40"/>
    </row>
    <row r="15" spans="1:13" x14ac:dyDescent="0.25">
      <c r="A15" s="31" t="s">
        <v>11</v>
      </c>
      <c r="B15" s="31" t="s">
        <v>63</v>
      </c>
      <c r="C15" s="31" t="s">
        <v>64</v>
      </c>
      <c r="D15" s="31" t="s">
        <v>65</v>
      </c>
      <c r="E15" s="33" t="s">
        <v>52</v>
      </c>
      <c r="F15" s="34">
        <v>1000</v>
      </c>
      <c r="G15" s="35" t="str">
        <f>LOOKUP(F15,[1]Lists!$I$2:$I$7,[1]Lists!$K$2:$K$7)</f>
        <v>Bronze</v>
      </c>
      <c r="H15" s="36">
        <f t="shared" si="0"/>
        <v>1</v>
      </c>
      <c r="I15" s="36">
        <f>IF(AND(H15&gt;=0.5,H15&lt;1),3,ROUNDDOWN(H15,0)*6)</f>
        <v>6</v>
      </c>
      <c r="J15" s="37" t="s">
        <v>66</v>
      </c>
      <c r="K15" s="38">
        <f>DATEVALUE(J15)</f>
        <v>44993</v>
      </c>
      <c r="L15" s="39">
        <f>LOOKUP(K15,[1]Lists!$D$1:$E$6,[1]Lists!$F$1:$F$6)</f>
        <v>1</v>
      </c>
    </row>
    <row r="16" spans="1:13" x14ac:dyDescent="0.25">
      <c r="A16" s="31" t="s">
        <v>11</v>
      </c>
      <c r="B16" s="31" t="s">
        <v>67</v>
      </c>
      <c r="C16" s="31" t="s">
        <v>68</v>
      </c>
      <c r="D16" s="31"/>
      <c r="E16" s="33" t="s">
        <v>27</v>
      </c>
      <c r="F16" s="34">
        <v>1000</v>
      </c>
      <c r="G16" s="35" t="str">
        <f>LOOKUP(F16,[1]Lists!$I$2:$I$7,[1]Lists!$K$2:$K$7)</f>
        <v>Bronze</v>
      </c>
      <c r="H16" s="36">
        <f t="shared" si="0"/>
        <v>1</v>
      </c>
      <c r="I16" s="36">
        <f>IF(AND(H16&gt;=0.5,H16&lt;1),3,ROUNDDOWN(H16,0)*6)</f>
        <v>6</v>
      </c>
      <c r="J16" s="37" t="s">
        <v>66</v>
      </c>
      <c r="K16" s="38">
        <f t="shared" ref="K16:K50" si="3">DATEVALUE(J16)</f>
        <v>44993</v>
      </c>
      <c r="L16" s="39">
        <f>LOOKUP(K16,[1]Lists!$D$1:$E$6,[1]Lists!$F$1:$F$6)</f>
        <v>1</v>
      </c>
    </row>
    <row r="17" spans="1:13" x14ac:dyDescent="0.25">
      <c r="A17" t="s">
        <v>11</v>
      </c>
      <c r="B17" t="s">
        <v>69</v>
      </c>
      <c r="C17" t="s">
        <v>70</v>
      </c>
      <c r="D17" t="s">
        <v>71</v>
      </c>
      <c r="E17" s="40" t="s">
        <v>52</v>
      </c>
      <c r="F17" s="34">
        <v>1000</v>
      </c>
      <c r="G17" s="35" t="str">
        <f>LOOKUP(F17,[1]Lists!$I$2:$I$7,[1]Lists!$K$2:$K$7)</f>
        <v>Bronze</v>
      </c>
      <c r="H17" s="36">
        <f>IF((F17/1000)&gt;0,F17/1000,0)</f>
        <v>1</v>
      </c>
      <c r="I17" s="36">
        <f t="shared" ref="I17:I50" si="4">IF(AND(H17&gt;=0.5,H17&lt;1),3,ROUNDDOWN(H17,0)*6)</f>
        <v>6</v>
      </c>
      <c r="J17" s="41" t="s">
        <v>72</v>
      </c>
      <c r="K17" s="42">
        <f t="shared" si="3"/>
        <v>45014</v>
      </c>
      <c r="L17" s="39">
        <f>LOOKUP(K17,[1]Lists!$D$1:$E$6,[1]Lists!$F$1:$F$6)</f>
        <v>1</v>
      </c>
    </row>
    <row r="18" spans="1:13" x14ac:dyDescent="0.25">
      <c r="A18" t="s">
        <v>10</v>
      </c>
      <c r="D18" t="s">
        <v>73</v>
      </c>
      <c r="E18" s="40" t="s">
        <v>52</v>
      </c>
      <c r="F18" s="34">
        <v>1000</v>
      </c>
      <c r="G18" s="35" t="str">
        <f>LOOKUP(F18,[1]Lists!$I$2:$I$7,[1]Lists!$K$2:$K$7)</f>
        <v>Bronze</v>
      </c>
      <c r="H18" s="36">
        <f t="shared" ref="H18:H50" si="5">IF((F18/1000)&gt;0,F18/1000,0)</f>
        <v>1</v>
      </c>
      <c r="I18" s="36">
        <f t="shared" si="4"/>
        <v>6</v>
      </c>
      <c r="J18" s="41" t="s">
        <v>74</v>
      </c>
      <c r="K18" s="42">
        <f t="shared" si="3"/>
        <v>44999</v>
      </c>
      <c r="L18" s="43">
        <f>LOOKUP(K18,[1]Lists!$D$1:$E$6,[1]Lists!$F$1:$F$6)</f>
        <v>1</v>
      </c>
      <c r="M18" t="s">
        <v>75</v>
      </c>
    </row>
    <row r="19" spans="1:13" x14ac:dyDescent="0.25">
      <c r="A19" t="s">
        <v>12</v>
      </c>
      <c r="B19" t="s">
        <v>76</v>
      </c>
      <c r="C19" t="s">
        <v>77</v>
      </c>
      <c r="E19" s="40" t="s">
        <v>27</v>
      </c>
      <c r="F19" s="34">
        <v>1000</v>
      </c>
      <c r="G19" s="35" t="str">
        <f>LOOKUP(F19,[1]Lists!$I$2:$I$7,[1]Lists!$K$2:$K$7)</f>
        <v>Bronze</v>
      </c>
      <c r="H19" s="36">
        <f t="shared" si="5"/>
        <v>1</v>
      </c>
      <c r="I19" s="36">
        <f t="shared" si="4"/>
        <v>6</v>
      </c>
      <c r="J19" s="41" t="s">
        <v>78</v>
      </c>
      <c r="K19" s="42">
        <f t="shared" si="3"/>
        <v>45028</v>
      </c>
      <c r="L19" s="43">
        <f>LOOKUP(K19,[1]Lists!$D$1:$E$6,[1]Lists!$F$1:$F$6)</f>
        <v>1</v>
      </c>
    </row>
    <row r="20" spans="1:13" x14ac:dyDescent="0.25">
      <c r="A20" t="s">
        <v>12</v>
      </c>
      <c r="B20" t="s">
        <v>79</v>
      </c>
      <c r="C20" t="s">
        <v>80</v>
      </c>
      <c r="E20" s="40" t="s">
        <v>27</v>
      </c>
      <c r="F20" s="34">
        <v>1000</v>
      </c>
      <c r="G20" s="35" t="str">
        <f>LOOKUP(F20,[1]Lists!$I$2:$I$7,[1]Lists!$K$2:$K$7)</f>
        <v>Bronze</v>
      </c>
      <c r="H20" s="36">
        <f t="shared" si="5"/>
        <v>1</v>
      </c>
      <c r="I20" s="36">
        <f t="shared" si="4"/>
        <v>6</v>
      </c>
      <c r="J20" s="41" t="s">
        <v>81</v>
      </c>
      <c r="K20" s="42">
        <f t="shared" si="3"/>
        <v>45024</v>
      </c>
      <c r="L20" s="43">
        <f>LOOKUP(K20,[1]Lists!$D$1:$E$6,[1]Lists!$F$1:$F$6)</f>
        <v>1</v>
      </c>
    </row>
    <row r="21" spans="1:13" x14ac:dyDescent="0.25">
      <c r="A21" t="s">
        <v>11</v>
      </c>
      <c r="B21" t="s">
        <v>82</v>
      </c>
      <c r="C21" t="s">
        <v>83</v>
      </c>
      <c r="E21" s="40" t="s">
        <v>27</v>
      </c>
      <c r="F21" s="34">
        <v>500</v>
      </c>
      <c r="G21" s="35" t="str">
        <f>LOOKUP(F21,[1]Lists!$I$2:$I$7,[1]Lists!$K$2:$K$7)</f>
        <v>Senior</v>
      </c>
      <c r="H21" s="36">
        <f t="shared" si="5"/>
        <v>0.5</v>
      </c>
      <c r="I21" s="36">
        <f t="shared" si="4"/>
        <v>3</v>
      </c>
      <c r="J21" s="41" t="s">
        <v>84</v>
      </c>
      <c r="K21" s="42">
        <f t="shared" si="3"/>
        <v>45031</v>
      </c>
      <c r="L21" s="43">
        <f>LOOKUP(K21,[1]Lists!$D$1:$E$6,[1]Lists!$F$1:$F$6)</f>
        <v>1</v>
      </c>
    </row>
    <row r="22" spans="1:13" x14ac:dyDescent="0.25">
      <c r="A22" t="s">
        <v>11</v>
      </c>
      <c r="B22" t="s">
        <v>85</v>
      </c>
      <c r="C22" t="s">
        <v>86</v>
      </c>
      <c r="E22" s="40" t="s">
        <v>27</v>
      </c>
      <c r="F22" s="34">
        <v>500</v>
      </c>
      <c r="G22" s="35" t="str">
        <f>LOOKUP(F22,[1]Lists!$I$2:$I$7,[1]Lists!$K$2:$K$7)</f>
        <v>Senior</v>
      </c>
      <c r="H22" s="36">
        <f t="shared" si="5"/>
        <v>0.5</v>
      </c>
      <c r="I22" s="36">
        <f t="shared" si="4"/>
        <v>3</v>
      </c>
      <c r="J22" s="41" t="s">
        <v>87</v>
      </c>
      <c r="K22" s="42">
        <f t="shared" si="3"/>
        <v>45018</v>
      </c>
      <c r="L22" s="43">
        <f>LOOKUP(K22,[1]Lists!$D$1:$E$6,[1]Lists!$F$1:$F$6)</f>
        <v>1</v>
      </c>
    </row>
    <row r="23" spans="1:13" x14ac:dyDescent="0.25">
      <c r="A23" t="s">
        <v>11</v>
      </c>
      <c r="D23" t="s">
        <v>88</v>
      </c>
      <c r="E23" s="40" t="s">
        <v>52</v>
      </c>
      <c r="F23" s="34">
        <v>1000</v>
      </c>
      <c r="G23" s="44" t="str">
        <f>LOOKUP(F23,[1]Lists!$I$3:$I$7,[1]Lists!$K$3:$K$7)</f>
        <v>Bronze</v>
      </c>
      <c r="H23" s="36">
        <f t="shared" si="5"/>
        <v>1</v>
      </c>
      <c r="I23" s="36">
        <f t="shared" si="4"/>
        <v>6</v>
      </c>
      <c r="J23" s="41" t="s">
        <v>89</v>
      </c>
      <c r="K23" s="42">
        <f t="shared" si="3"/>
        <v>45030</v>
      </c>
      <c r="L23" s="43">
        <f>LOOKUP(K23,[1]Lists!$D$1:$E$6,[1]Lists!$F$1:$F$6)</f>
        <v>1</v>
      </c>
    </row>
    <row r="24" spans="1:13" x14ac:dyDescent="0.25">
      <c r="A24" t="s">
        <v>12</v>
      </c>
      <c r="B24" t="s">
        <v>90</v>
      </c>
      <c r="C24" t="s">
        <v>91</v>
      </c>
      <c r="E24" s="40" t="s">
        <v>27</v>
      </c>
      <c r="F24" s="34">
        <v>1000</v>
      </c>
      <c r="G24" s="44" t="str">
        <f>LOOKUP(F24,[1]Lists!$I$3:$I$7,[1]Lists!$K$3:$K$7)</f>
        <v>Bronze</v>
      </c>
      <c r="H24" s="36">
        <f t="shared" si="5"/>
        <v>1</v>
      </c>
      <c r="I24" s="36">
        <f t="shared" si="4"/>
        <v>6</v>
      </c>
      <c r="J24" s="41" t="s">
        <v>92</v>
      </c>
      <c r="K24" s="42">
        <f t="shared" si="3"/>
        <v>45040</v>
      </c>
      <c r="L24" s="43">
        <f>LOOKUP(K24,[1]Lists!$D$1:$E$6,[1]Lists!$F$1:$F$6)</f>
        <v>1</v>
      </c>
    </row>
    <row r="25" spans="1:13" x14ac:dyDescent="0.25">
      <c r="A25" t="s">
        <v>12</v>
      </c>
      <c r="B25" t="s">
        <v>47</v>
      </c>
      <c r="C25" t="s">
        <v>93</v>
      </c>
      <c r="E25" s="40" t="s">
        <v>27</v>
      </c>
      <c r="F25" s="34">
        <v>500</v>
      </c>
      <c r="G25" s="35" t="str">
        <f>LOOKUP(F25,[1]Lists!$I$2:$I$7,[1]Lists!$K$2:$K$7)</f>
        <v>Senior</v>
      </c>
      <c r="H25" s="36">
        <f t="shared" si="5"/>
        <v>0.5</v>
      </c>
      <c r="I25" s="36">
        <f t="shared" si="4"/>
        <v>3</v>
      </c>
      <c r="J25" s="41" t="s">
        <v>94</v>
      </c>
      <c r="K25" s="42">
        <f t="shared" si="3"/>
        <v>45046</v>
      </c>
      <c r="L25" s="43">
        <f>LOOKUP(K25,[1]Lists!$D$1:$E$6,[1]Lists!$F$1:$F$6)</f>
        <v>1</v>
      </c>
    </row>
    <row r="26" spans="1:13" x14ac:dyDescent="0.25">
      <c r="A26" t="s">
        <v>13</v>
      </c>
      <c r="B26" t="s">
        <v>95</v>
      </c>
      <c r="C26" t="s">
        <v>96</v>
      </c>
      <c r="E26" s="40" t="s">
        <v>27</v>
      </c>
      <c r="F26" s="34">
        <v>1000</v>
      </c>
      <c r="G26" s="44" t="str">
        <f>LOOKUP(F26,[1]Lists!$I$3:$I$7,[1]Lists!$K$3:$K$7)</f>
        <v>Bronze</v>
      </c>
      <c r="H26" s="36">
        <f t="shared" si="5"/>
        <v>1</v>
      </c>
      <c r="I26" s="36">
        <f t="shared" si="4"/>
        <v>6</v>
      </c>
      <c r="J26" s="41" t="s">
        <v>97</v>
      </c>
      <c r="K26" s="42">
        <f t="shared" si="3"/>
        <v>44917</v>
      </c>
      <c r="L26" s="43">
        <f>LOOKUP(K26,[1]Lists!$D$1:$E$6,[1]Lists!$F$1:$F$6)</f>
        <v>1</v>
      </c>
    </row>
    <row r="27" spans="1:13" x14ac:dyDescent="0.25">
      <c r="A27" t="s">
        <v>7</v>
      </c>
      <c r="B27" t="s">
        <v>98</v>
      </c>
      <c r="C27" t="s">
        <v>99</v>
      </c>
      <c r="E27" s="40" t="s">
        <v>27</v>
      </c>
      <c r="F27" s="34">
        <v>1000</v>
      </c>
      <c r="G27" s="44" t="str">
        <f>LOOKUP(F27,[1]Lists!$I$3:$I$7,[1]Lists!$K$3:$K$7)</f>
        <v>Bronze</v>
      </c>
      <c r="H27" s="36">
        <f t="shared" si="5"/>
        <v>1</v>
      </c>
      <c r="I27" s="36">
        <f t="shared" si="4"/>
        <v>6</v>
      </c>
      <c r="J27" s="41" t="s">
        <v>100</v>
      </c>
      <c r="K27" s="42">
        <f t="shared" si="3"/>
        <v>45000</v>
      </c>
      <c r="L27" s="43">
        <f>LOOKUP(K27,[1]Lists!$D$1:$E$6,[1]Lists!$F$1:$F$6)</f>
        <v>1</v>
      </c>
    </row>
    <row r="28" spans="1:13" x14ac:dyDescent="0.25">
      <c r="A28" t="s">
        <v>12</v>
      </c>
      <c r="D28" t="s">
        <v>101</v>
      </c>
      <c r="E28" s="40" t="s">
        <v>52</v>
      </c>
      <c r="F28" s="34">
        <v>5000</v>
      </c>
      <c r="G28" s="44" t="str">
        <f>LOOKUP(F28,[1]Lists!$I$3:$I$7,[1]Lists!$K$3:$K$7)</f>
        <v>Bronze</v>
      </c>
      <c r="H28" s="36">
        <f t="shared" si="5"/>
        <v>5</v>
      </c>
      <c r="I28" s="36">
        <f t="shared" si="4"/>
        <v>30</v>
      </c>
      <c r="J28" s="41" t="s">
        <v>102</v>
      </c>
      <c r="K28" s="42">
        <f t="shared" si="3"/>
        <v>45063</v>
      </c>
      <c r="L28" s="43">
        <f>LOOKUP(K28,[1]Lists!$D$1:$E$6,[1]Lists!$F$1:$F$6)</f>
        <v>1</v>
      </c>
    </row>
    <row r="29" spans="1:13" x14ac:dyDescent="0.25">
      <c r="A29" t="s">
        <v>7</v>
      </c>
      <c r="D29" t="s">
        <v>103</v>
      </c>
      <c r="E29" s="40" t="s">
        <v>52</v>
      </c>
      <c r="F29" s="34">
        <v>1000</v>
      </c>
      <c r="G29" s="44" t="str">
        <f>LOOKUP(F29,[1]Lists!$I$3:$I$7,[1]Lists!$K$3:$K$7)</f>
        <v>Bronze</v>
      </c>
      <c r="H29" s="36">
        <f t="shared" si="5"/>
        <v>1</v>
      </c>
      <c r="I29" s="36">
        <f t="shared" si="4"/>
        <v>6</v>
      </c>
      <c r="J29" s="41" t="s">
        <v>102</v>
      </c>
      <c r="K29" s="42">
        <f t="shared" si="3"/>
        <v>45063</v>
      </c>
      <c r="L29" s="43">
        <f>LOOKUP(K29,[1]Lists!$D$1:$E$6,[1]Lists!$F$1:$F$6)</f>
        <v>1</v>
      </c>
    </row>
    <row r="30" spans="1:13" x14ac:dyDescent="0.25">
      <c r="A30" t="s">
        <v>11</v>
      </c>
      <c r="B30" t="s">
        <v>104</v>
      </c>
      <c r="C30" t="s">
        <v>105</v>
      </c>
      <c r="E30" s="40" t="s">
        <v>27</v>
      </c>
      <c r="F30" s="34">
        <v>1000</v>
      </c>
      <c r="G30" s="44" t="str">
        <f>LOOKUP(F30,[1]Lists!$I$3:$I$7,[1]Lists!$K$3:$K$7)</f>
        <v>Bronze</v>
      </c>
      <c r="H30" s="36">
        <f t="shared" si="5"/>
        <v>1</v>
      </c>
      <c r="I30" s="36">
        <f t="shared" si="4"/>
        <v>6</v>
      </c>
      <c r="J30" s="41" t="s">
        <v>106</v>
      </c>
      <c r="K30" s="42">
        <f t="shared" si="3"/>
        <v>45083</v>
      </c>
      <c r="L30" s="43">
        <f>LOOKUP(K30,[1]Lists!$D$1:$E$6,[1]Lists!$F$1:$F$6)</f>
        <v>1</v>
      </c>
    </row>
    <row r="31" spans="1:13" x14ac:dyDescent="0.25">
      <c r="A31" t="s">
        <v>11</v>
      </c>
      <c r="D31" t="s">
        <v>107</v>
      </c>
      <c r="E31" s="40" t="s">
        <v>52</v>
      </c>
      <c r="F31" s="34">
        <v>1000</v>
      </c>
      <c r="G31" s="44" t="str">
        <f>LOOKUP(F31,[1]Lists!$I$3:$I$7,[1]Lists!$K$3:$K$7)</f>
        <v>Bronze</v>
      </c>
      <c r="H31" s="36">
        <f t="shared" si="5"/>
        <v>1</v>
      </c>
      <c r="I31" s="36">
        <f t="shared" si="4"/>
        <v>6</v>
      </c>
      <c r="J31" s="41" t="s">
        <v>106</v>
      </c>
      <c r="K31" s="42">
        <f t="shared" si="3"/>
        <v>45083</v>
      </c>
      <c r="L31" s="43">
        <f>LOOKUP(K31,[1]Lists!$D$1:$E$6,[1]Lists!$F$1:$F$6)</f>
        <v>1</v>
      </c>
    </row>
    <row r="32" spans="1:13" x14ac:dyDescent="0.25">
      <c r="A32" t="s">
        <v>8</v>
      </c>
      <c r="D32" t="s">
        <v>108</v>
      </c>
      <c r="E32" s="40" t="s">
        <v>52</v>
      </c>
      <c r="F32" s="34">
        <v>1000</v>
      </c>
      <c r="G32" s="44" t="str">
        <f>LOOKUP(F32,[1]Lists!$I$3:$I$7,[1]Lists!$K$3:$K$7)</f>
        <v>Bronze</v>
      </c>
      <c r="H32" s="36">
        <f t="shared" si="5"/>
        <v>1</v>
      </c>
      <c r="I32" s="36">
        <f t="shared" si="4"/>
        <v>6</v>
      </c>
      <c r="J32" s="41" t="s">
        <v>109</v>
      </c>
      <c r="K32" s="42">
        <f t="shared" si="3"/>
        <v>45098</v>
      </c>
      <c r="L32" s="43">
        <f>LOOKUP(K32,[1]Lists!$D$1:$E$6,[1]Lists!$F$1:$F$6)</f>
        <v>1</v>
      </c>
    </row>
    <row r="33" spans="1:13" x14ac:dyDescent="0.25">
      <c r="A33" t="s">
        <v>9</v>
      </c>
      <c r="D33" t="s">
        <v>110</v>
      </c>
      <c r="E33" s="40" t="s">
        <v>52</v>
      </c>
      <c r="F33" s="34">
        <v>25000</v>
      </c>
      <c r="G33" s="44" t="str">
        <f>LOOKUP(F33,[1]Lists!$I$3:$I$7,[1]Lists!$K$3:$K$7)</f>
        <v>Gold</v>
      </c>
      <c r="H33" s="36">
        <f t="shared" si="5"/>
        <v>25</v>
      </c>
      <c r="I33" s="36">
        <f t="shared" si="4"/>
        <v>150</v>
      </c>
      <c r="J33" s="41" t="s">
        <v>111</v>
      </c>
      <c r="K33" s="42">
        <f t="shared" si="3"/>
        <v>45118</v>
      </c>
      <c r="L33" s="43">
        <f>LOOKUP(K33,[1]Lists!$D$1:$E$6,[1]Lists!$F$1:$F$6)</f>
        <v>1</v>
      </c>
      <c r="M33" t="s">
        <v>112</v>
      </c>
    </row>
    <row r="34" spans="1:13" x14ac:dyDescent="0.25">
      <c r="A34" t="s">
        <v>12</v>
      </c>
      <c r="B34" t="s">
        <v>113</v>
      </c>
      <c r="C34" t="s">
        <v>114</v>
      </c>
      <c r="E34" s="40" t="s">
        <v>27</v>
      </c>
      <c r="F34" s="34">
        <v>2000</v>
      </c>
      <c r="G34" s="44" t="str">
        <f>LOOKUP(F34,[1]Lists!$I$3:$I$7,[1]Lists!$K$3:$K$7)</f>
        <v>Bronze</v>
      </c>
      <c r="H34" s="36">
        <f t="shared" si="5"/>
        <v>2</v>
      </c>
      <c r="I34" s="36">
        <f t="shared" si="4"/>
        <v>12</v>
      </c>
      <c r="J34" s="41" t="s">
        <v>111</v>
      </c>
      <c r="K34" s="42">
        <f t="shared" si="3"/>
        <v>45118</v>
      </c>
      <c r="L34" s="43">
        <f>LOOKUP(K34,[1]Lists!$D$1:$E$6,[1]Lists!$F$1:$F$6)</f>
        <v>1</v>
      </c>
    </row>
    <row r="35" spans="1:13" x14ac:dyDescent="0.25">
      <c r="A35" t="s">
        <v>12</v>
      </c>
      <c r="D35" t="s">
        <v>115</v>
      </c>
      <c r="E35" s="40" t="s">
        <v>52</v>
      </c>
      <c r="F35" s="34">
        <v>2000</v>
      </c>
      <c r="G35" s="44" t="str">
        <f>LOOKUP(F35,[1]Lists!$I$3:$I$7,[1]Lists!$K$3:$K$7)</f>
        <v>Bronze</v>
      </c>
      <c r="H35" s="36">
        <f t="shared" si="5"/>
        <v>2</v>
      </c>
      <c r="I35" s="36">
        <f t="shared" si="4"/>
        <v>12</v>
      </c>
      <c r="J35" s="41" t="s">
        <v>116</v>
      </c>
      <c r="K35" s="42">
        <f t="shared" si="3"/>
        <v>45093</v>
      </c>
      <c r="L35" s="43">
        <f>LOOKUP(K35,[1]Lists!$D$1:$E$6,[1]Lists!$F$1:$F$6)</f>
        <v>1</v>
      </c>
    </row>
    <row r="36" spans="1:13" x14ac:dyDescent="0.25">
      <c r="A36" t="s">
        <v>12</v>
      </c>
      <c r="B36" t="s">
        <v>117</v>
      </c>
      <c r="C36" t="s">
        <v>118</v>
      </c>
      <c r="E36" s="40" t="s">
        <v>27</v>
      </c>
      <c r="F36" s="34">
        <v>1500</v>
      </c>
      <c r="G36" s="44" t="str">
        <f>LOOKUP(F36,[1]Lists!$I$3:$I$7,[1]Lists!$K$3:$K$7)</f>
        <v>Bronze</v>
      </c>
      <c r="H36" s="36">
        <f t="shared" si="5"/>
        <v>1.5</v>
      </c>
      <c r="I36" s="36">
        <f t="shared" si="4"/>
        <v>6</v>
      </c>
      <c r="J36" s="41" t="s">
        <v>119</v>
      </c>
      <c r="K36" s="42">
        <f t="shared" si="3"/>
        <v>45113</v>
      </c>
      <c r="L36" s="43">
        <f>LOOKUP(K36,[1]Lists!$D$1:$E$6,[1]Lists!$F$1:$F$6)</f>
        <v>1</v>
      </c>
    </row>
    <row r="37" spans="1:13" x14ac:dyDescent="0.25">
      <c r="A37" t="s">
        <v>11</v>
      </c>
      <c r="D37" t="s">
        <v>120</v>
      </c>
      <c r="E37" s="40" t="s">
        <v>52</v>
      </c>
      <c r="F37" s="34">
        <v>500</v>
      </c>
      <c r="G37" s="44" t="s">
        <v>121</v>
      </c>
      <c r="H37" s="36">
        <f t="shared" si="5"/>
        <v>0.5</v>
      </c>
      <c r="I37" s="36">
        <f t="shared" si="4"/>
        <v>3</v>
      </c>
      <c r="J37" s="41" t="s">
        <v>122</v>
      </c>
      <c r="K37" s="42">
        <f t="shared" si="3"/>
        <v>45140</v>
      </c>
      <c r="L37" s="43">
        <f>LOOKUP(K37,[1]Lists!$D$1:$E$6,[1]Lists!$F$1:$F$6)</f>
        <v>2</v>
      </c>
    </row>
    <row r="38" spans="1:13" x14ac:dyDescent="0.25">
      <c r="A38" t="s">
        <v>8</v>
      </c>
      <c r="B38" t="s">
        <v>123</v>
      </c>
      <c r="C38" t="s">
        <v>124</v>
      </c>
      <c r="D38" t="s">
        <v>108</v>
      </c>
      <c r="E38" s="40" t="s">
        <v>27</v>
      </c>
      <c r="F38" s="34">
        <v>50000</v>
      </c>
      <c r="G38" s="44" t="str">
        <f>LOOKUP(F38,[1]Lists!$I$3:$I$7,[1]Lists!$K$3:$K$7)</f>
        <v>Platinum</v>
      </c>
      <c r="H38" s="36">
        <f t="shared" si="5"/>
        <v>50</v>
      </c>
      <c r="I38" s="36">
        <f t="shared" si="4"/>
        <v>300</v>
      </c>
      <c r="J38" s="41" t="s">
        <v>125</v>
      </c>
      <c r="K38" s="42">
        <f t="shared" si="3"/>
        <v>45135</v>
      </c>
      <c r="L38" s="43">
        <f>LOOKUP(K38,[1]Lists!$D$1:$E$6,[1]Lists!$F$1:$F$6)</f>
        <v>2</v>
      </c>
    </row>
    <row r="39" spans="1:13" x14ac:dyDescent="0.25">
      <c r="A39" t="s">
        <v>11</v>
      </c>
      <c r="D39" t="s">
        <v>126</v>
      </c>
      <c r="E39" s="40" t="s">
        <v>52</v>
      </c>
      <c r="F39" s="34">
        <v>2000</v>
      </c>
      <c r="G39" s="44" t="str">
        <f>LOOKUP(F39,[1]Lists!$I$3:$I$7,[1]Lists!$K$3:$K$7)</f>
        <v>Bronze</v>
      </c>
      <c r="H39" s="36">
        <f t="shared" si="5"/>
        <v>2</v>
      </c>
      <c r="I39" s="36">
        <f t="shared" si="4"/>
        <v>12</v>
      </c>
      <c r="J39" s="41" t="s">
        <v>127</v>
      </c>
      <c r="K39" s="42">
        <f t="shared" si="3"/>
        <v>45109</v>
      </c>
      <c r="L39" s="43">
        <f>LOOKUP(K39,[1]Lists!$D$1:$E$6,[1]Lists!$F$1:$F$6)</f>
        <v>1</v>
      </c>
    </row>
    <row r="40" spans="1:13" x14ac:dyDescent="0.25">
      <c r="A40" t="s">
        <v>11</v>
      </c>
      <c r="B40" t="s">
        <v>128</v>
      </c>
      <c r="C40" t="s">
        <v>129</v>
      </c>
      <c r="E40" s="40" t="s">
        <v>27</v>
      </c>
      <c r="F40" s="34">
        <v>1000</v>
      </c>
      <c r="G40" s="44" t="str">
        <f>LOOKUP(F40,[1]Lists!$I$3:$I$7,[1]Lists!$K$3:$K$7)</f>
        <v>Bronze</v>
      </c>
      <c r="H40" s="36">
        <f t="shared" si="5"/>
        <v>1</v>
      </c>
      <c r="I40" s="36">
        <f t="shared" si="4"/>
        <v>6</v>
      </c>
      <c r="J40" s="41" t="s">
        <v>130</v>
      </c>
      <c r="K40" s="42">
        <f t="shared" si="3"/>
        <v>45138</v>
      </c>
      <c r="L40" s="43">
        <f>LOOKUP(K40,[1]Lists!$D$1:$E$6,[1]Lists!$F$1:$F$6)</f>
        <v>2</v>
      </c>
    </row>
    <row r="41" spans="1:13" x14ac:dyDescent="0.25">
      <c r="A41" t="s">
        <v>11</v>
      </c>
      <c r="B41" t="s">
        <v>128</v>
      </c>
      <c r="C41" t="s">
        <v>30</v>
      </c>
      <c r="E41" s="40" t="s">
        <v>27</v>
      </c>
      <c r="F41" s="34">
        <v>1000</v>
      </c>
      <c r="G41" s="44" t="str">
        <f>LOOKUP(F41,[1]Lists!$I$3:$I$7,[1]Lists!$K$3:$K$7)</f>
        <v>Bronze</v>
      </c>
      <c r="H41" s="36">
        <f t="shared" si="5"/>
        <v>1</v>
      </c>
      <c r="I41" s="36">
        <f t="shared" si="4"/>
        <v>6</v>
      </c>
      <c r="J41" s="41" t="s">
        <v>130</v>
      </c>
      <c r="K41" s="42">
        <f t="shared" si="3"/>
        <v>45138</v>
      </c>
      <c r="L41" s="43">
        <f>LOOKUP(K41,[1]Lists!$D$1:$E$6,[1]Lists!$F$1:$F$6)</f>
        <v>2</v>
      </c>
    </row>
    <row r="42" spans="1:13" x14ac:dyDescent="0.25">
      <c r="A42" t="s">
        <v>11</v>
      </c>
      <c r="B42" t="s">
        <v>131</v>
      </c>
      <c r="C42" t="s">
        <v>132</v>
      </c>
      <c r="E42" s="40" t="s">
        <v>27</v>
      </c>
      <c r="F42" s="34">
        <v>2500</v>
      </c>
      <c r="G42" s="44" t="str">
        <f>LOOKUP(F42,[1]Lists!$I$3:$I$7,[1]Lists!$K$3:$K$7)</f>
        <v>Bronze</v>
      </c>
      <c r="H42" s="36">
        <f t="shared" si="5"/>
        <v>2.5</v>
      </c>
      <c r="I42" s="36">
        <f t="shared" si="4"/>
        <v>12</v>
      </c>
      <c r="J42" s="41" t="s">
        <v>130</v>
      </c>
      <c r="K42" s="42">
        <f t="shared" si="3"/>
        <v>45138</v>
      </c>
      <c r="L42" s="43">
        <f>LOOKUP(K42,[1]Lists!$D$1:$E$6,[1]Lists!$F$1:$F$6)</f>
        <v>2</v>
      </c>
      <c r="M42" s="45" t="s">
        <v>133</v>
      </c>
    </row>
    <row r="43" spans="1:13" x14ac:dyDescent="0.25">
      <c r="A43" t="s">
        <v>11</v>
      </c>
      <c r="B43" t="s">
        <v>134</v>
      </c>
      <c r="C43" t="s">
        <v>26</v>
      </c>
      <c r="E43" s="40" t="s">
        <v>27</v>
      </c>
      <c r="F43" s="34">
        <v>1000</v>
      </c>
      <c r="G43" s="44" t="str">
        <f>LOOKUP(F43,[1]Lists!$I$3:$I$7,[1]Lists!$K$3:$K$7)</f>
        <v>Bronze</v>
      </c>
      <c r="H43" s="36">
        <f t="shared" si="5"/>
        <v>1</v>
      </c>
      <c r="I43" s="36">
        <f t="shared" si="4"/>
        <v>6</v>
      </c>
      <c r="J43" s="41" t="s">
        <v>135</v>
      </c>
      <c r="K43" s="42">
        <f t="shared" si="3"/>
        <v>45134</v>
      </c>
      <c r="L43" s="43">
        <f>LOOKUP(K43,[1]Lists!$D$1:$E$6,[1]Lists!$F$1:$F$6)</f>
        <v>2</v>
      </c>
    </row>
    <row r="44" spans="1:13" x14ac:dyDescent="0.25">
      <c r="A44" t="s">
        <v>11</v>
      </c>
      <c r="B44" t="s">
        <v>136</v>
      </c>
      <c r="C44" t="s">
        <v>137</v>
      </c>
      <c r="E44" s="40" t="s">
        <v>27</v>
      </c>
      <c r="F44" s="34">
        <v>10000</v>
      </c>
      <c r="G44" s="44" t="str">
        <f>LOOKUP(F44,[1]Lists!$I$3:$I$7,[1]Lists!$K$3:$K$7)</f>
        <v>Bronze</v>
      </c>
      <c r="H44" s="36">
        <f t="shared" si="5"/>
        <v>10</v>
      </c>
      <c r="I44" s="36">
        <f t="shared" si="4"/>
        <v>60</v>
      </c>
      <c r="J44" s="41" t="s">
        <v>138</v>
      </c>
      <c r="K44" s="42">
        <f t="shared" si="3"/>
        <v>45153</v>
      </c>
      <c r="L44" s="43">
        <f>LOOKUP(K44,[1]Lists!$D$1:$E$6,[1]Lists!$F$1:$F$6)</f>
        <v>2</v>
      </c>
      <c r="M44" t="s">
        <v>139</v>
      </c>
    </row>
    <row r="45" spans="1:13" x14ac:dyDescent="0.25">
      <c r="A45" t="s">
        <v>12</v>
      </c>
      <c r="B45" t="s">
        <v>140</v>
      </c>
      <c r="C45" t="s">
        <v>30</v>
      </c>
      <c r="E45" s="40" t="s">
        <v>27</v>
      </c>
      <c r="F45" s="34">
        <v>1000</v>
      </c>
      <c r="G45" s="44" t="str">
        <f>LOOKUP(F45,[1]Lists!$I$3:$I$7,[1]Lists!$K$3:$K$7)</f>
        <v>Bronze</v>
      </c>
      <c r="H45" s="36">
        <f t="shared" si="5"/>
        <v>1</v>
      </c>
      <c r="I45" s="36">
        <f t="shared" si="4"/>
        <v>6</v>
      </c>
      <c r="J45" s="41" t="s">
        <v>141</v>
      </c>
      <c r="K45" s="42">
        <f t="shared" si="3"/>
        <v>45165</v>
      </c>
      <c r="L45" s="43">
        <f>LOOKUP(K45,[1]Lists!$D$1:$E$6,[1]Lists!$F$1:$F$6)</f>
        <v>2</v>
      </c>
    </row>
    <row r="46" spans="1:13" x14ac:dyDescent="0.25">
      <c r="A46" t="s">
        <v>11</v>
      </c>
      <c r="B46" t="s">
        <v>142</v>
      </c>
      <c r="C46" t="s">
        <v>143</v>
      </c>
      <c r="E46" s="40" t="s">
        <v>27</v>
      </c>
      <c r="F46" s="34">
        <v>1000</v>
      </c>
      <c r="G46" s="44" t="str">
        <f>LOOKUP(F46,[1]Lists!$I$3:$I$7,[1]Lists!$K$3:$K$7)</f>
        <v>Bronze</v>
      </c>
      <c r="H46" s="36">
        <f t="shared" si="5"/>
        <v>1</v>
      </c>
      <c r="I46" s="36">
        <f t="shared" si="4"/>
        <v>6</v>
      </c>
      <c r="J46" s="41" t="s">
        <v>144</v>
      </c>
      <c r="K46" s="42">
        <f t="shared" si="3"/>
        <v>45162</v>
      </c>
      <c r="L46" s="43">
        <f>LOOKUP(K46,[1]Lists!$D$1:$E$6,[1]Lists!$F$1:$F$6)</f>
        <v>2</v>
      </c>
    </row>
    <row r="47" spans="1:13" x14ac:dyDescent="0.25">
      <c r="A47" t="s">
        <v>11</v>
      </c>
      <c r="B47" t="s">
        <v>145</v>
      </c>
      <c r="C47" t="s">
        <v>118</v>
      </c>
      <c r="E47" s="40" t="s">
        <v>27</v>
      </c>
      <c r="F47" s="34">
        <v>500</v>
      </c>
      <c r="G47" s="44" t="s">
        <v>121</v>
      </c>
      <c r="H47" s="36">
        <f t="shared" si="5"/>
        <v>0.5</v>
      </c>
      <c r="I47" s="36">
        <f t="shared" si="4"/>
        <v>3</v>
      </c>
      <c r="J47" s="41" t="s">
        <v>146</v>
      </c>
      <c r="K47" s="42">
        <f t="shared" si="3"/>
        <v>45178</v>
      </c>
      <c r="L47" s="43">
        <f>LOOKUP(K47,[1]Lists!$D$1:$E$6,[1]Lists!$F$1:$F$6)</f>
        <v>3</v>
      </c>
    </row>
    <row r="48" spans="1:13" x14ac:dyDescent="0.25">
      <c r="A48" t="s">
        <v>12</v>
      </c>
      <c r="D48" t="s">
        <v>147</v>
      </c>
      <c r="E48" s="40" t="s">
        <v>52</v>
      </c>
      <c r="F48" s="34">
        <v>500</v>
      </c>
      <c r="G48" s="44" t="s">
        <v>121</v>
      </c>
      <c r="H48" s="36">
        <f t="shared" si="5"/>
        <v>0.5</v>
      </c>
      <c r="I48" s="36">
        <f t="shared" si="4"/>
        <v>3</v>
      </c>
      <c r="J48" s="41" t="s">
        <v>148</v>
      </c>
      <c r="K48" s="42">
        <f t="shared" si="3"/>
        <v>45189</v>
      </c>
      <c r="L48" s="43">
        <f>LOOKUP(K48,[1]Lists!$D$1:$E$6,[1]Lists!$F$1:$F$6)</f>
        <v>3</v>
      </c>
    </row>
    <row r="49" spans="1:12" x14ac:dyDescent="0.25">
      <c r="A49" t="s">
        <v>11</v>
      </c>
      <c r="B49" t="s">
        <v>149</v>
      </c>
      <c r="C49" t="s">
        <v>150</v>
      </c>
      <c r="E49" t="s">
        <v>27</v>
      </c>
      <c r="F49" s="34">
        <v>500</v>
      </c>
      <c r="G49" s="44" t="s">
        <v>121</v>
      </c>
      <c r="H49" s="36">
        <f t="shared" si="5"/>
        <v>0.5</v>
      </c>
      <c r="I49" s="36">
        <f t="shared" si="4"/>
        <v>3</v>
      </c>
      <c r="J49" s="41" t="s">
        <v>148</v>
      </c>
      <c r="K49" s="42">
        <f t="shared" si="3"/>
        <v>45189</v>
      </c>
      <c r="L49" s="43">
        <f>LOOKUP(K49,[1]Lists!$D$1:$E$6,[1]Lists!$F$1:$F$6)</f>
        <v>3</v>
      </c>
    </row>
    <row r="50" spans="1:12" x14ac:dyDescent="0.25">
      <c r="A50" t="s">
        <v>11</v>
      </c>
      <c r="B50" t="s">
        <v>151</v>
      </c>
      <c r="C50" t="s">
        <v>152</v>
      </c>
      <c r="E50" t="s">
        <v>27</v>
      </c>
      <c r="F50" s="34">
        <v>500</v>
      </c>
      <c r="G50" s="44" t="s">
        <v>121</v>
      </c>
      <c r="H50" s="36">
        <f t="shared" si="5"/>
        <v>0.5</v>
      </c>
      <c r="I50" s="36">
        <f t="shared" si="4"/>
        <v>3</v>
      </c>
      <c r="J50" s="41" t="s">
        <v>153</v>
      </c>
      <c r="K50" s="42">
        <f t="shared" si="3"/>
        <v>45197</v>
      </c>
      <c r="L50" s="43">
        <f>LOOKUP(K50,[1]Lists!$D$1:$E$6,[1]Lists!$F$1:$F$6)</f>
        <v>3</v>
      </c>
    </row>
    <row r="51" spans="1:12" x14ac:dyDescent="0.25">
      <c r="F51" s="31" t="s">
        <v>154</v>
      </c>
    </row>
    <row r="52" spans="1:12" x14ac:dyDescent="0.25">
      <c r="F52" s="31" t="s">
        <v>154</v>
      </c>
    </row>
    <row r="53" spans="1:12" x14ac:dyDescent="0.25">
      <c r="F53" s="31" t="s">
        <v>154</v>
      </c>
    </row>
    <row r="54" spans="1:12" x14ac:dyDescent="0.25">
      <c r="F54" s="31" t="s">
        <v>154</v>
      </c>
    </row>
    <row r="55" spans="1:12" x14ac:dyDescent="0.25">
      <c r="F55" s="31" t="s">
        <v>154</v>
      </c>
    </row>
    <row r="56" spans="1:12" x14ac:dyDescent="0.25">
      <c r="F56" s="31" t="s">
        <v>154</v>
      </c>
    </row>
    <row r="57" spans="1:12" x14ac:dyDescent="0.25">
      <c r="F57" s="31" t="s">
        <v>154</v>
      </c>
    </row>
    <row r="58" spans="1:12" x14ac:dyDescent="0.25">
      <c r="F58" s="31" t="s">
        <v>154</v>
      </c>
    </row>
    <row r="59" spans="1:12" x14ac:dyDescent="0.25">
      <c r="F59" s="31" t="s">
        <v>154</v>
      </c>
    </row>
    <row r="60" spans="1:12" x14ac:dyDescent="0.25">
      <c r="F60" s="31" t="s">
        <v>154</v>
      </c>
    </row>
    <row r="61" spans="1:12" x14ac:dyDescent="0.25">
      <c r="F61" s="31" t="s">
        <v>154</v>
      </c>
    </row>
    <row r="62" spans="1:12" x14ac:dyDescent="0.25">
      <c r="F62" s="31" t="s">
        <v>154</v>
      </c>
    </row>
    <row r="63" spans="1:12" x14ac:dyDescent="0.25">
      <c r="F63" s="31" t="s">
        <v>154</v>
      </c>
    </row>
    <row r="64" spans="1:12" x14ac:dyDescent="0.25">
      <c r="F64" s="31" t="s">
        <v>154</v>
      </c>
    </row>
    <row r="65" spans="6:6" x14ac:dyDescent="0.25">
      <c r="F65" s="31" t="s">
        <v>154</v>
      </c>
    </row>
    <row r="66" spans="6:6" x14ac:dyDescent="0.25">
      <c r="F66" s="31" t="s">
        <v>154</v>
      </c>
    </row>
    <row r="67" spans="6:6" x14ac:dyDescent="0.25">
      <c r="F67" s="31" t="s">
        <v>154</v>
      </c>
    </row>
    <row r="68" spans="6:6" x14ac:dyDescent="0.25">
      <c r="F68" s="31" t="s">
        <v>154</v>
      </c>
    </row>
    <row r="69" spans="6:6" x14ac:dyDescent="0.25">
      <c r="F69" s="31" t="s">
        <v>154</v>
      </c>
    </row>
    <row r="70" spans="6:6" x14ac:dyDescent="0.25">
      <c r="F70" s="31" t="s">
        <v>154</v>
      </c>
    </row>
    <row r="71" spans="6:6" x14ac:dyDescent="0.25">
      <c r="F71" s="31" t="s">
        <v>154</v>
      </c>
    </row>
    <row r="72" spans="6:6" x14ac:dyDescent="0.25">
      <c r="F72" s="31" t="s">
        <v>154</v>
      </c>
    </row>
    <row r="73" spans="6:6" x14ac:dyDescent="0.25">
      <c r="F73" s="31" t="s">
        <v>154</v>
      </c>
    </row>
    <row r="74" spans="6:6" x14ac:dyDescent="0.25">
      <c r="F74" s="31" t="s">
        <v>154</v>
      </c>
    </row>
    <row r="75" spans="6:6" x14ac:dyDescent="0.25">
      <c r="F75" s="31" t="s">
        <v>154</v>
      </c>
    </row>
    <row r="76" spans="6:6" x14ac:dyDescent="0.25">
      <c r="F76" s="31" t="s">
        <v>154</v>
      </c>
    </row>
    <row r="77" spans="6:6" x14ac:dyDescent="0.25">
      <c r="F77" s="31" t="s">
        <v>154</v>
      </c>
    </row>
    <row r="78" spans="6:6" x14ac:dyDescent="0.25">
      <c r="F78" s="31" t="s">
        <v>154</v>
      </c>
    </row>
    <row r="79" spans="6:6" x14ac:dyDescent="0.25">
      <c r="F79" s="31" t="s">
        <v>154</v>
      </c>
    </row>
    <row r="80" spans="6:6" x14ac:dyDescent="0.25">
      <c r="F80" s="31" t="s">
        <v>154</v>
      </c>
    </row>
    <row r="81" spans="6:6" x14ac:dyDescent="0.25">
      <c r="F81" s="31" t="s">
        <v>154</v>
      </c>
    </row>
    <row r="82" spans="6:6" x14ac:dyDescent="0.25">
      <c r="F82" s="31" t="s">
        <v>154</v>
      </c>
    </row>
    <row r="83" spans="6:6" x14ac:dyDescent="0.25">
      <c r="F83" s="31" t="s">
        <v>154</v>
      </c>
    </row>
    <row r="84" spans="6:6" x14ac:dyDescent="0.25">
      <c r="F84" s="31" t="s">
        <v>154</v>
      </c>
    </row>
    <row r="85" spans="6:6" x14ac:dyDescent="0.25">
      <c r="F85" s="31" t="s">
        <v>154</v>
      </c>
    </row>
    <row r="86" spans="6:6" x14ac:dyDescent="0.25">
      <c r="F86" s="31" t="s">
        <v>154</v>
      </c>
    </row>
    <row r="87" spans="6:6" x14ac:dyDescent="0.25">
      <c r="F87" s="31" t="s">
        <v>154</v>
      </c>
    </row>
    <row r="88" spans="6:6" x14ac:dyDescent="0.25">
      <c r="F88" s="31" t="s">
        <v>154</v>
      </c>
    </row>
    <row r="89" spans="6:6" x14ac:dyDescent="0.25">
      <c r="F89" s="31" t="s">
        <v>154</v>
      </c>
    </row>
    <row r="90" spans="6:6" x14ac:dyDescent="0.25">
      <c r="F90" s="31" t="s">
        <v>154</v>
      </c>
    </row>
    <row r="91" spans="6:6" x14ac:dyDescent="0.25">
      <c r="F91" s="31" t="s">
        <v>154</v>
      </c>
    </row>
    <row r="92" spans="6:6" x14ac:dyDescent="0.25">
      <c r="F92" s="31" t="s">
        <v>154</v>
      </c>
    </row>
    <row r="93" spans="6:6" x14ac:dyDescent="0.25">
      <c r="F93" s="31" t="s">
        <v>154</v>
      </c>
    </row>
    <row r="94" spans="6:6" x14ac:dyDescent="0.25">
      <c r="F94" s="31" t="s">
        <v>154</v>
      </c>
    </row>
    <row r="95" spans="6:6" x14ac:dyDescent="0.25">
      <c r="F95" s="31" t="s">
        <v>154</v>
      </c>
    </row>
    <row r="96" spans="6:6" x14ac:dyDescent="0.25">
      <c r="F96" s="31" t="s">
        <v>154</v>
      </c>
    </row>
    <row r="97" spans="6:6" x14ac:dyDescent="0.25">
      <c r="F97" s="31" t="s">
        <v>154</v>
      </c>
    </row>
    <row r="98" spans="6:6" x14ac:dyDescent="0.25">
      <c r="F98" s="31" t="s">
        <v>154</v>
      </c>
    </row>
    <row r="99" spans="6:6" x14ac:dyDescent="0.25">
      <c r="F99" s="31" t="s">
        <v>154</v>
      </c>
    </row>
    <row r="100" spans="6:6" x14ac:dyDescent="0.25">
      <c r="F100" s="31" t="s">
        <v>154</v>
      </c>
    </row>
    <row r="101" spans="6:6" x14ac:dyDescent="0.25">
      <c r="F101" s="31" t="s">
        <v>154</v>
      </c>
    </row>
    <row r="102" spans="6:6" x14ac:dyDescent="0.25">
      <c r="F102" s="31" t="s">
        <v>154</v>
      </c>
    </row>
    <row r="103" spans="6:6" x14ac:dyDescent="0.25">
      <c r="F103" s="31" t="s">
        <v>154</v>
      </c>
    </row>
    <row r="104" spans="6:6" x14ac:dyDescent="0.25">
      <c r="F104" s="3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Standings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Killian</dc:creator>
  <cp:lastModifiedBy>Wanda Killian</cp:lastModifiedBy>
  <dcterms:created xsi:type="dcterms:W3CDTF">2023-10-06T18:39:00Z</dcterms:created>
  <dcterms:modified xsi:type="dcterms:W3CDTF">2023-10-06T18:41:17Z</dcterms:modified>
</cp:coreProperties>
</file>